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4\"/>
    </mc:Choice>
  </mc:AlternateContent>
  <bookViews>
    <workbookView xWindow="105" yWindow="4575" windowWidth="24090" windowHeight="11880" tabRatio="150"/>
  </bookViews>
  <sheets>
    <sheet name="1.10 GKO" sheetId="4" r:id="rId1"/>
  </sheets>
  <definedNames>
    <definedName name="_xlnm._FilterDatabase" localSheetId="0" hidden="1">'1.10 GKO'!$J$1:$J$370</definedName>
    <definedName name="GENKOR">#REF!</definedName>
    <definedName name="_xlnm.Print_Area" localSheetId="0">'1.10 GKO'!$A$1:$L$367</definedName>
  </definedNames>
  <calcPr calcId="152511"/>
</workbook>
</file>

<file path=xl/calcChain.xml><?xml version="1.0" encoding="utf-8"?>
<calcChain xmlns="http://schemas.openxmlformats.org/spreadsheetml/2006/main">
  <c r="H209" i="4" l="1"/>
  <c r="H6" i="4"/>
  <c r="L46" i="4"/>
  <c r="J6" i="4" l="1"/>
  <c r="J5" i="4" l="1"/>
  <c r="K210" i="4" l="1"/>
  <c r="G209" i="4" l="1"/>
  <c r="H5" i="4" l="1"/>
  <c r="L169" i="4"/>
  <c r="L196" i="4"/>
  <c r="L175" i="4"/>
  <c r="L184" i="4"/>
  <c r="L360" i="4"/>
  <c r="L345" i="4" l="1"/>
  <c r="L334" i="4"/>
  <c r="L331" i="4"/>
  <c r="L322" i="4"/>
  <c r="L319" i="4"/>
  <c r="J308" i="4"/>
  <c r="L308" i="4"/>
  <c r="L294" i="4"/>
  <c r="L290" i="4"/>
  <c r="L284" i="4"/>
  <c r="K284" i="4"/>
  <c r="L287" i="4"/>
  <c r="L262" i="4"/>
  <c r="L242" i="4"/>
  <c r="L210" i="4"/>
  <c r="L209" i="4" s="1"/>
  <c r="L179" i="4" l="1"/>
  <c r="L161" i="4"/>
  <c r="L137" i="4"/>
  <c r="L116" i="4"/>
  <c r="L7" i="4" l="1"/>
  <c r="L6" i="4" s="1"/>
  <c r="K7" i="4"/>
  <c r="L5" i="4" l="1"/>
  <c r="G6" i="4"/>
  <c r="K169" i="4" l="1"/>
  <c r="K319" i="4"/>
  <c r="K345" i="4"/>
  <c r="K334" i="4"/>
  <c r="K308" i="4"/>
  <c r="K294" i="4"/>
  <c r="K290" i="4"/>
  <c r="K184" i="4"/>
  <c r="K161" i="4"/>
  <c r="K137" i="4"/>
  <c r="K116" i="4"/>
  <c r="K46" i="4"/>
  <c r="K262" i="4"/>
  <c r="K6" i="4" l="1"/>
  <c r="K209" i="4"/>
  <c r="K196" i="4"/>
  <c r="K179" i="4"/>
  <c r="K175" i="4"/>
  <c r="K5" i="4" l="1"/>
</calcChain>
</file>

<file path=xl/comments1.xml><?xml version="1.0" encoding="utf-8"?>
<comments xmlns="http://schemas.openxmlformats.org/spreadsheetml/2006/main">
  <authors>
    <author>Turgay</author>
  </authors>
  <commentList>
    <comment ref="C140" authorId="0" shapeId="0">
      <text>
        <r>
          <rPr>
            <b/>
            <sz val="9"/>
            <color indexed="81"/>
            <rFont val="Tahoma"/>
            <family val="2"/>
            <charset val="162"/>
          </rPr>
          <t>Şeflik adı değişti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269" authorId="0" shapeId="0">
      <text>
        <r>
          <rPr>
            <sz val="9"/>
            <color indexed="81"/>
            <rFont val="Tahoma"/>
            <family val="2"/>
            <charset val="162"/>
          </rPr>
          <t>Ağaçtürü değişti  Fransız Akçaağacı toros Akçaağacı oldu</t>
        </r>
      </text>
    </comment>
    <comment ref="C270" authorId="0" shapeId="0">
      <text>
        <r>
          <rPr>
            <b/>
            <sz val="9"/>
            <color indexed="81"/>
            <rFont val="Tahoma"/>
            <family val="2"/>
            <charset val="162"/>
          </rPr>
          <t>işletme adı değişti
Kaş-demre Finike-Demre oldu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308" authorId="0" shapeId="0">
      <text>
        <r>
          <rPr>
            <b/>
            <sz val="9"/>
            <color indexed="81"/>
            <rFont val="Tahoma"/>
            <family val="2"/>
            <charset val="162"/>
          </rPr>
          <t>tomentosa ve argentea sinonim 
aynı gümüşi ıhlamur</t>
        </r>
        <r>
          <rPr>
            <sz val="9"/>
            <color indexed="81"/>
            <rFont val="Tahoma"/>
            <family val="2"/>
            <charset val="162"/>
          </rPr>
          <t xml:space="preserve">
yaygın kullanılan isim argetea</t>
        </r>
      </text>
    </comment>
  </commentList>
</comments>
</file>

<file path=xl/sharedStrings.xml><?xml version="1.0" encoding="utf-8"?>
<sst xmlns="http://schemas.openxmlformats.org/spreadsheetml/2006/main" count="639" uniqueCount="335">
  <si>
    <t xml:space="preserve">Orman Bölge Müdürlüğü                  </t>
  </si>
  <si>
    <t xml:space="preserve">İbreli Ağaç Türleri </t>
  </si>
  <si>
    <t xml:space="preserve">Yapraklı Ağaç Türleri </t>
  </si>
  <si>
    <t>Orman İşletme Md.lüğü/Şefliği</t>
  </si>
  <si>
    <t xml:space="preserve">Tescil Tarihi                       </t>
  </si>
  <si>
    <t>Rakım (ort.) m.</t>
  </si>
  <si>
    <t>Altitude (mean) m.</t>
  </si>
  <si>
    <t>Ermenek-Göktepe</t>
  </si>
  <si>
    <t>Çameli-Göldağ</t>
  </si>
  <si>
    <t>Bergama-Kozak</t>
  </si>
  <si>
    <t>Eğirdir-A.Gökdere</t>
  </si>
  <si>
    <t>Konya</t>
  </si>
  <si>
    <t>Denizli</t>
  </si>
  <si>
    <t>İzmir</t>
  </si>
  <si>
    <t>Isparta</t>
  </si>
  <si>
    <t>Balıkesir</t>
  </si>
  <si>
    <t>Bayramiç-Gökçeiçi</t>
  </si>
  <si>
    <t>Yenice-Asar</t>
  </si>
  <si>
    <t>Alaçam-Kireç</t>
  </si>
  <si>
    <t>Bigadiç-Beydağ</t>
  </si>
  <si>
    <t>Ayvacık-Ezine</t>
  </si>
  <si>
    <t>Adana</t>
  </si>
  <si>
    <t>Kozan-Horzum</t>
  </si>
  <si>
    <t>Karaisalı-Hacılı</t>
  </si>
  <si>
    <t>Adapazarı</t>
  </si>
  <si>
    <t>Geyve-Taraklı</t>
  </si>
  <si>
    <t>Amasya</t>
  </si>
  <si>
    <t>Vezirköprü-Akçay</t>
  </si>
  <si>
    <t>Bolu</t>
  </si>
  <si>
    <t>Göynük-Gürpınar</t>
  </si>
  <si>
    <t>Bursa</t>
  </si>
  <si>
    <t>Tavas-Köprübaşı</t>
  </si>
  <si>
    <t>Kahramanmaraş</t>
  </si>
  <si>
    <t>Mersin</t>
  </si>
  <si>
    <t>Anamur-Sarıyayla</t>
  </si>
  <si>
    <t>Anamur-Güngören</t>
  </si>
  <si>
    <t>Anamur-Gökçesu</t>
  </si>
  <si>
    <t>Mersin-Gözne</t>
  </si>
  <si>
    <t>Tarsus-Buladan</t>
  </si>
  <si>
    <t>Tarsus-Cehennemdere</t>
  </si>
  <si>
    <t>Muğla</t>
  </si>
  <si>
    <t>Muğla-Gökova</t>
  </si>
  <si>
    <t>Kemer-Yapraktepe</t>
  </si>
  <si>
    <t>Fethiye-Üzümlü</t>
  </si>
  <si>
    <t>Milas-Mumcular</t>
  </si>
  <si>
    <t>Milas-Kayadere</t>
  </si>
  <si>
    <t>Kemer-Akçay</t>
  </si>
  <si>
    <t>Dalaman-Dalaman</t>
  </si>
  <si>
    <t>Dalaman-Bahtiyar</t>
  </si>
  <si>
    <t>Zonguldak</t>
  </si>
  <si>
    <t>Eskere-Çiçekli</t>
  </si>
  <si>
    <t>İstanbul</t>
  </si>
  <si>
    <t>Manisa-Uluderbent</t>
  </si>
  <si>
    <t>Sütçüler-Çandır</t>
  </si>
  <si>
    <t>Bucak-Pamucak</t>
  </si>
  <si>
    <t>Eskişehir</t>
  </si>
  <si>
    <t>Eskişehir-Kalabak</t>
  </si>
  <si>
    <t>Acıpayam-Alcı</t>
  </si>
  <si>
    <t>Kütahya</t>
  </si>
  <si>
    <t>Milas-Karacahisar</t>
  </si>
  <si>
    <t>Antalya-Düzlerçamı</t>
  </si>
  <si>
    <t>Alanya-Güzelbağ</t>
  </si>
  <si>
    <t>Gündoğmuş-Oğuz</t>
  </si>
  <si>
    <t>Afyon-Hocalar</t>
  </si>
  <si>
    <t>Erzurum</t>
  </si>
  <si>
    <t>Sarıkamış-Allahuekber MP.</t>
  </si>
  <si>
    <t>Sarıkamış-Sarıkamış</t>
  </si>
  <si>
    <t>Sarıkamış-Hamamlı</t>
  </si>
  <si>
    <t>Oltu-Hisar</t>
  </si>
  <si>
    <t>Oltu-Olur</t>
  </si>
  <si>
    <t>Erzurum-Uzundere</t>
  </si>
  <si>
    <t>Kastamonu</t>
  </si>
  <si>
    <t>Araç-Dereyayla</t>
  </si>
  <si>
    <t>Kastamonu-Bostan</t>
  </si>
  <si>
    <t>Samatlar-Kartalsuyu</t>
  </si>
  <si>
    <t>Samatlar-Dorukyayla</t>
  </si>
  <si>
    <t>Boyabat-Aksu</t>
  </si>
  <si>
    <t>İnebolu-Gemiciler</t>
  </si>
  <si>
    <t>Edremit-Çınarlıhan</t>
  </si>
  <si>
    <t>Sındırgı-Ulus</t>
  </si>
  <si>
    <t>Antalya</t>
  </si>
  <si>
    <t>Ankara</t>
  </si>
  <si>
    <t>Beyşehir-Beyşehir</t>
  </si>
  <si>
    <t>Konya-Hadim</t>
  </si>
  <si>
    <t>M.K.Paşa-Burhandağı-Devcikonak</t>
  </si>
  <si>
    <t>İzmir-Gümüldür</t>
  </si>
  <si>
    <t>K.Maraş-Çınarpınar</t>
  </si>
  <si>
    <t>Mut-Mut</t>
  </si>
  <si>
    <t>Mut-Çamlıca</t>
  </si>
  <si>
    <t>Gölhisar-Gölova</t>
  </si>
  <si>
    <t>Mut-Alahan</t>
  </si>
  <si>
    <t>Isparta-Isparta</t>
  </si>
  <si>
    <t>Beypazarı-Beypazarı</t>
  </si>
  <si>
    <t>Karaisalı-Kızıldağ</t>
  </si>
  <si>
    <t>Yatağan-Turgut</t>
  </si>
  <si>
    <t>Artvin</t>
  </si>
  <si>
    <t>Artvin-Artvin</t>
  </si>
  <si>
    <t>Beypazarı-Eğriova</t>
  </si>
  <si>
    <t>Bolu-Çakmaklar</t>
  </si>
  <si>
    <t>Çamlıdere-Peçenek</t>
  </si>
  <si>
    <t>Kayseri</t>
  </si>
  <si>
    <t>Kayseri-Pınarbaşı</t>
  </si>
  <si>
    <t>Taşköprü-Kuzaluç</t>
  </si>
  <si>
    <t>Sarıkamış-Karakurt</t>
  </si>
  <si>
    <t>Niksar-Niksar</t>
  </si>
  <si>
    <t>Konya-Konya</t>
  </si>
  <si>
    <t>Finike-Aykırıçay</t>
  </si>
  <si>
    <t>Feke-Bahçecik</t>
  </si>
  <si>
    <t>Feke-Mansurlu</t>
  </si>
  <si>
    <t>Saimbeyli-Ayvacık</t>
  </si>
  <si>
    <t>Mut-Dağpazarı</t>
  </si>
  <si>
    <t>Anamur-Abanoz</t>
  </si>
  <si>
    <t>Gölhisar-Dirmil</t>
  </si>
  <si>
    <t>Bucak-Melli</t>
  </si>
  <si>
    <t>Antakya-Hassa</t>
  </si>
  <si>
    <t>Konya-Ereğli</t>
  </si>
  <si>
    <t>Katamonu-Bostan</t>
  </si>
  <si>
    <t>Aladağ-Sarıalan</t>
  </si>
  <si>
    <t>Akseki-Akseki</t>
  </si>
  <si>
    <t>K.Maraş-Başkonuş</t>
  </si>
  <si>
    <t>Kalkım-Eybekli</t>
  </si>
  <si>
    <t>Çan-Çan</t>
  </si>
  <si>
    <t>M.K.Paşa-Paşalar</t>
  </si>
  <si>
    <t>Serik-Pınargözü</t>
  </si>
  <si>
    <t>Acıpayam-alcı</t>
  </si>
  <si>
    <t>Eskişehir-Seyitgazi</t>
  </si>
  <si>
    <t>Eskişehir-Beşpınar</t>
  </si>
  <si>
    <t>Kemer-Seki</t>
  </si>
  <si>
    <t>Eskere-Yelkencidağ</t>
  </si>
  <si>
    <t>Bucak-Kestel</t>
  </si>
  <si>
    <t>Demirköy-Kurudere</t>
  </si>
  <si>
    <t>Ayancık-Yenice</t>
  </si>
  <si>
    <t>Bozkurt-Göynük</t>
  </si>
  <si>
    <t>Kadirli-Taşköprü</t>
  </si>
  <si>
    <t>Balıkesir-Çataldağ</t>
  </si>
  <si>
    <t>Samatllar-Dorukyayla</t>
  </si>
  <si>
    <t>Ulus-Drahna</t>
  </si>
  <si>
    <t>İnegöl-Tahtaköprü</t>
  </si>
  <si>
    <t>M.K.Paşa-Turfal</t>
  </si>
  <si>
    <t>Kırklareli-Dereköy</t>
  </si>
  <si>
    <t>Kırklareli-Değirmendere</t>
  </si>
  <si>
    <t>Sinop-Erfelek</t>
  </si>
  <si>
    <t>Küre-Küre</t>
  </si>
  <si>
    <t>İnebolu-İnebolu</t>
  </si>
  <si>
    <t>Boyabat-Saraydüzü</t>
  </si>
  <si>
    <t>Simav-Alasöğüt</t>
  </si>
  <si>
    <t>Domaniç-Domaniç</t>
  </si>
  <si>
    <t>Trabzon</t>
  </si>
  <si>
    <t>Torul-Örümcek</t>
  </si>
  <si>
    <t>Sinop-Sinop</t>
  </si>
  <si>
    <t>Trabzon-Tonya</t>
  </si>
  <si>
    <t>Balıkesir-Gelendost</t>
  </si>
  <si>
    <t>Çameli-Çameli</t>
  </si>
  <si>
    <t>M.K.Paşa-Gürgendağı</t>
  </si>
  <si>
    <t>Akyazı-Dokurcun</t>
  </si>
  <si>
    <t>Ayancık-Kömürgölü</t>
  </si>
  <si>
    <t>Devrek-Pürenkaya</t>
  </si>
  <si>
    <t>Akseki-İbradı</t>
  </si>
  <si>
    <t>Eğirdir-Y.Gökdere</t>
  </si>
  <si>
    <t>Afyon-Çay</t>
  </si>
  <si>
    <t>Türkeli-Türkeli</t>
  </si>
  <si>
    <t>Keşan-Enez</t>
  </si>
  <si>
    <t>Bolu-Kale</t>
  </si>
  <si>
    <t>Mudurnu-Almacık</t>
  </si>
  <si>
    <t>Bolu-Ayıkaya</t>
  </si>
  <si>
    <t>Köyceğiz-Karaçam</t>
  </si>
  <si>
    <t>Gülnar_Aydıncık</t>
  </si>
  <si>
    <t>Muğla-Gökova (Arş. Or.)</t>
  </si>
  <si>
    <t>Aydın-Aydın</t>
  </si>
  <si>
    <t>Bandırma-Erdek</t>
  </si>
  <si>
    <t>Kalkım-Kirsealan</t>
  </si>
  <si>
    <t>Denizli-Sarayköy</t>
  </si>
  <si>
    <t>Afyon-Sandıklı</t>
  </si>
  <si>
    <t>Simav-Aksaz</t>
  </si>
  <si>
    <t>Ayancık-Kumluk</t>
  </si>
  <si>
    <t>Sinop-Bektaşağa</t>
  </si>
  <si>
    <t>İskilip-İskilip</t>
  </si>
  <si>
    <t>Araç-Karkalmaz</t>
  </si>
  <si>
    <t>Cide-Şehdağ</t>
  </si>
  <si>
    <t>Yenice-Kavaklı</t>
  </si>
  <si>
    <t>Antakya-Samandağ</t>
  </si>
  <si>
    <t>Pazar-Çamlıhemşin</t>
  </si>
  <si>
    <t>K.Maraş-Hartlap</t>
  </si>
  <si>
    <t>Gaziantep-Gaziantep</t>
  </si>
  <si>
    <t>Marmaris-Datça</t>
  </si>
  <si>
    <t>Kumluca-Adrasan</t>
  </si>
  <si>
    <t>Eğirdir-Y. Gökdere</t>
  </si>
  <si>
    <t>Demirköy-Sivrikulubeler</t>
  </si>
  <si>
    <t>Azdavay-Çamlıbük</t>
  </si>
  <si>
    <t>Ereğli-Alaplı</t>
  </si>
  <si>
    <t>Ereğli-Çaylıoğlu</t>
  </si>
  <si>
    <t>Göle-Posof</t>
  </si>
  <si>
    <t>Adana-Adana</t>
  </si>
  <si>
    <t>Tavas-Konak</t>
  </si>
  <si>
    <t>Forest Regional Directorate</t>
  </si>
  <si>
    <t xml:space="preserve">Forest District Directorate/Forest Sub-district Directorates </t>
  </si>
  <si>
    <t>TR                                                                                                    Türkiye-Turkey</t>
  </si>
  <si>
    <t>Bilecik-Muratdere</t>
  </si>
  <si>
    <t>Marmaris-Hisarönü</t>
  </si>
  <si>
    <t>Marmaris-Bayır</t>
  </si>
  <si>
    <t>Beypazarı-Egriova</t>
  </si>
  <si>
    <t>Ayancık-Çangal</t>
  </si>
  <si>
    <t>Borçka-Borçka</t>
  </si>
  <si>
    <t>Niğde-Ulukışla</t>
  </si>
  <si>
    <t>Dereli-İkisu</t>
  </si>
  <si>
    <t>Giresun</t>
  </si>
  <si>
    <t>Akkuş-Göllüce</t>
  </si>
  <si>
    <t>Akkuş-Kemerköprü</t>
  </si>
  <si>
    <t>Finike-Demre</t>
  </si>
  <si>
    <t>Akkuş-Akkuş</t>
  </si>
  <si>
    <t>Arhavi-Kayadibi</t>
  </si>
  <si>
    <t>Tirebolu-Görele</t>
  </si>
  <si>
    <t>M.K.Paşa-Yeniköy</t>
  </si>
  <si>
    <t>Keşan-Şarkoy</t>
  </si>
  <si>
    <t>Borçka-Balcı</t>
  </si>
  <si>
    <t>Şebinkarahisar-Şebinkarahisar</t>
  </si>
  <si>
    <t>Tosya-Yeşilgöl</t>
  </si>
  <si>
    <t>Yusufeli-Kılıçkaya</t>
  </si>
  <si>
    <t>Şavşat-Şavşat</t>
  </si>
  <si>
    <t>Şebinkarahisar-Üçköprü</t>
  </si>
  <si>
    <t>Daday-Yayla</t>
  </si>
  <si>
    <t>Çanakkale-Umurbey</t>
  </si>
  <si>
    <t>Dursunbey-Durabeyler</t>
  </si>
  <si>
    <t>Manisa-Alaşehir</t>
  </si>
  <si>
    <t>Yenice-Camiyanı</t>
  </si>
  <si>
    <t>Acıpayam-Elmaözü</t>
  </si>
  <si>
    <t>Keşan-Korudağ</t>
  </si>
  <si>
    <t>Vezirköprü-Narlısaray</t>
  </si>
  <si>
    <t>Bursa-Bursa</t>
  </si>
  <si>
    <t>Bursa-Soğukpınar</t>
  </si>
  <si>
    <t>Bilecik-Dodurga</t>
  </si>
  <si>
    <t>M.K.Paşa-Burhandağı</t>
  </si>
  <si>
    <t>Inegöl-Boğazova</t>
  </si>
  <si>
    <t>Bayındır-Ovacık Ars. Orm.</t>
  </si>
  <si>
    <t>Çan-Katrandağı</t>
  </si>
  <si>
    <t>Kalkım-Kalkım</t>
  </si>
  <si>
    <t>Bayramiç-Kazdağı</t>
  </si>
  <si>
    <t>Denizli-Denizli</t>
  </si>
  <si>
    <t>Dirgine-Kozdere</t>
  </si>
  <si>
    <t>Simav-Korucuk</t>
  </si>
  <si>
    <t>Kütahya-Dumlupınar</t>
  </si>
  <si>
    <t>Pos-Yapraklı</t>
  </si>
  <si>
    <t>Gündoğmuş-Eskıbağ</t>
  </si>
  <si>
    <t>Kastamonu-Gölköy</t>
  </si>
  <si>
    <t>Kütahya-Türkmen</t>
  </si>
  <si>
    <t>Boyabat-Boyabat</t>
  </si>
  <si>
    <t>Daday-Çamlıbel</t>
  </si>
  <si>
    <t>Boyabat-Elekçamı</t>
  </si>
  <si>
    <t>Ankara-Elmadağ</t>
  </si>
  <si>
    <t>Ilgın-Ilgın</t>
  </si>
  <si>
    <t>Ilgın-Kadınhanı</t>
  </si>
  <si>
    <t>Ankara-Bala</t>
  </si>
  <si>
    <t>Alanya-Söğüt</t>
  </si>
  <si>
    <t>Doğu Karadeniz Göknarı_Abies nordmanniana</t>
  </si>
  <si>
    <t>Erbaa-Çatalan</t>
  </si>
  <si>
    <t>Pos-Söğüt</t>
  </si>
  <si>
    <t>Andırın-Akifiye</t>
  </si>
  <si>
    <t>Sütçüler-Sipahidağ</t>
  </si>
  <si>
    <t>Andırın-Andırın</t>
  </si>
  <si>
    <t>Kozan-Meydan</t>
  </si>
  <si>
    <t>Bartın-Kurucaşile</t>
  </si>
  <si>
    <t>Kahramanmaraş-Hartlap</t>
  </si>
  <si>
    <t>Bayındır-Selçuk</t>
  </si>
  <si>
    <t>Andırın-Yeşilova</t>
  </si>
  <si>
    <r>
      <t>Andız_</t>
    </r>
    <r>
      <rPr>
        <b/>
        <i/>
        <sz val="8"/>
        <color theme="1"/>
        <rFont val="Tahoma"/>
        <family val="2"/>
        <charset val="162"/>
      </rPr>
      <t>Juniperus durupacea</t>
    </r>
  </si>
  <si>
    <r>
      <t>Avrupa Kayını_</t>
    </r>
    <r>
      <rPr>
        <b/>
        <i/>
        <sz val="8"/>
        <color theme="1"/>
        <rFont val="Tahoma"/>
        <family val="2"/>
        <charset val="162"/>
      </rPr>
      <t>Fagus sylvatica</t>
    </r>
  </si>
  <si>
    <r>
      <t xml:space="preserve">Adet                                                                                                  
</t>
    </r>
    <r>
      <rPr>
        <sz val="8"/>
        <color theme="1"/>
        <rFont val="Tahoma"/>
        <family val="2"/>
        <charset val="162"/>
      </rPr>
      <t xml:space="preserve">Number </t>
    </r>
  </si>
  <si>
    <r>
      <t>Karaçam_</t>
    </r>
    <r>
      <rPr>
        <b/>
        <i/>
        <sz val="8"/>
        <color theme="1"/>
        <rFont val="Tahoma"/>
        <family val="2"/>
        <charset val="162"/>
      </rPr>
      <t>Pinus nigra</t>
    </r>
  </si>
  <si>
    <r>
      <t>Kızılçam_</t>
    </r>
    <r>
      <rPr>
        <b/>
        <i/>
        <sz val="8"/>
        <color theme="1"/>
        <rFont val="Tahoma"/>
        <family val="2"/>
        <charset val="162"/>
      </rPr>
      <t>Pinus brutia</t>
    </r>
  </si>
  <si>
    <r>
      <t>Fıstıkçamı_</t>
    </r>
    <r>
      <rPr>
        <b/>
        <i/>
        <sz val="8"/>
        <color theme="1"/>
        <rFont val="Tahoma"/>
        <family val="2"/>
        <charset val="162"/>
      </rPr>
      <t>Pinus pinea</t>
    </r>
  </si>
  <si>
    <r>
      <t>Sarıçam_</t>
    </r>
    <r>
      <rPr>
        <b/>
        <i/>
        <sz val="8"/>
        <color theme="1"/>
        <rFont val="Tahoma"/>
        <family val="2"/>
        <charset val="162"/>
      </rPr>
      <t>Pinus Sylvestris</t>
    </r>
  </si>
  <si>
    <r>
      <t>Sedir_</t>
    </r>
    <r>
      <rPr>
        <b/>
        <i/>
        <sz val="8"/>
        <color theme="1"/>
        <rFont val="Tahoma"/>
        <family val="2"/>
        <charset val="162"/>
      </rPr>
      <t>Cedrus libani</t>
    </r>
  </si>
  <si>
    <r>
      <t>Doğu Ladini_</t>
    </r>
    <r>
      <rPr>
        <b/>
        <i/>
        <sz val="8"/>
        <color theme="1"/>
        <rFont val="Tahoma"/>
        <family val="2"/>
        <charset val="162"/>
      </rPr>
      <t>Picea Orientalis</t>
    </r>
  </si>
  <si>
    <r>
      <t>Uludağ Göknarı_</t>
    </r>
    <r>
      <rPr>
        <b/>
        <i/>
        <sz val="8"/>
        <color theme="1"/>
        <rFont val="Tahoma"/>
        <family val="2"/>
        <charset val="162"/>
      </rPr>
      <t>Abies bornmulleriana</t>
    </r>
  </si>
  <si>
    <r>
      <t>Toros Göknarı_</t>
    </r>
    <r>
      <rPr>
        <b/>
        <i/>
        <sz val="8"/>
        <color theme="1"/>
        <rFont val="Tahoma"/>
        <family val="2"/>
        <charset val="162"/>
      </rPr>
      <t>Abies cilicica</t>
    </r>
  </si>
  <si>
    <r>
      <t>Kazdağı Göknarı_</t>
    </r>
    <r>
      <rPr>
        <b/>
        <i/>
        <sz val="8"/>
        <color theme="1"/>
        <rFont val="Tahoma"/>
        <family val="2"/>
        <charset val="162"/>
      </rPr>
      <t>Abies equitrojani</t>
    </r>
  </si>
  <si>
    <r>
      <t>Çataldağ Göknarı_</t>
    </r>
    <r>
      <rPr>
        <b/>
        <i/>
        <sz val="8"/>
        <color theme="1"/>
        <rFont val="Tahoma"/>
        <family val="2"/>
        <charset val="162"/>
      </rPr>
      <t>Abies olcaiana</t>
    </r>
  </si>
  <si>
    <r>
      <t>Boylu Ardıç_</t>
    </r>
    <r>
      <rPr>
        <b/>
        <i/>
        <sz val="8"/>
        <color theme="1"/>
        <rFont val="Tahoma"/>
        <family val="2"/>
        <charset val="162"/>
      </rPr>
      <t>Juniperus excelca</t>
    </r>
  </si>
  <si>
    <r>
      <t>Kokulu Ardıç_</t>
    </r>
    <r>
      <rPr>
        <b/>
        <i/>
        <sz val="8"/>
        <color theme="1"/>
        <rFont val="Tahoma"/>
        <family val="2"/>
        <charset val="162"/>
      </rPr>
      <t>Juniperus foetidissima</t>
    </r>
  </si>
  <si>
    <r>
      <t>Kızılardıç_</t>
    </r>
    <r>
      <rPr>
        <b/>
        <i/>
        <sz val="8"/>
        <color theme="1"/>
        <rFont val="Tahoma"/>
        <family val="2"/>
        <charset val="162"/>
      </rPr>
      <t>Juniperus oxycedrus</t>
    </r>
  </si>
  <si>
    <r>
      <t>Porsuk_</t>
    </r>
    <r>
      <rPr>
        <b/>
        <i/>
        <sz val="8"/>
        <color theme="1"/>
        <rFont val="Tahoma"/>
        <family val="2"/>
        <charset val="162"/>
      </rPr>
      <t>Taxus baccata</t>
    </r>
  </si>
  <si>
    <r>
      <t>Servi_</t>
    </r>
    <r>
      <rPr>
        <b/>
        <i/>
        <sz val="8"/>
        <color theme="1"/>
        <rFont val="Tahoma"/>
        <family val="2"/>
        <charset val="162"/>
      </rPr>
      <t>Cupressus sempervirens</t>
    </r>
  </si>
  <si>
    <r>
      <t>Doğu Kayını_</t>
    </r>
    <r>
      <rPr>
        <b/>
        <i/>
        <sz val="8"/>
        <color theme="1"/>
        <rFont val="Tahoma"/>
        <family val="2"/>
        <charset val="162"/>
      </rPr>
      <t>Fagus orientalis</t>
    </r>
  </si>
  <si>
    <r>
      <t>Saçlı Meşe_</t>
    </r>
    <r>
      <rPr>
        <b/>
        <i/>
        <sz val="8"/>
        <color theme="1"/>
        <rFont val="Tahoma"/>
        <family val="2"/>
        <charset val="162"/>
      </rPr>
      <t>Quercus cerris</t>
    </r>
  </si>
  <si>
    <r>
      <t>Kermes Meşesi_</t>
    </r>
    <r>
      <rPr>
        <b/>
        <i/>
        <sz val="8"/>
        <color theme="1"/>
        <rFont val="Tahoma"/>
        <family val="2"/>
        <charset val="162"/>
      </rPr>
      <t>Quercus coccifera</t>
    </r>
  </si>
  <si>
    <r>
      <t xml:space="preserve"> Sapsız Meşe_</t>
    </r>
    <r>
      <rPr>
        <b/>
        <i/>
        <sz val="8"/>
        <color theme="1"/>
        <rFont val="Tahoma"/>
        <family val="2"/>
        <charset val="162"/>
      </rPr>
      <t>Quercus petraea</t>
    </r>
  </si>
  <si>
    <r>
      <t>Saplı Meşe_</t>
    </r>
    <r>
      <rPr>
        <b/>
        <i/>
        <sz val="8"/>
        <color theme="1"/>
        <rFont val="Tahoma"/>
        <family val="2"/>
        <charset val="162"/>
      </rPr>
      <t>Quercus robur</t>
    </r>
  </si>
  <si>
    <r>
      <t>Kasnak Meşesi_</t>
    </r>
    <r>
      <rPr>
        <b/>
        <i/>
        <sz val="8"/>
        <color theme="1"/>
        <rFont val="Tahoma"/>
        <family val="2"/>
        <charset val="162"/>
      </rPr>
      <t>Quercus vulcanica</t>
    </r>
  </si>
  <si>
    <r>
      <t>Doğu Karadeniz Meşesi_</t>
    </r>
    <r>
      <rPr>
        <b/>
        <i/>
        <sz val="8"/>
        <color theme="1"/>
        <rFont val="Tahoma"/>
        <family val="2"/>
        <charset val="162"/>
      </rPr>
      <t>Quercus pontica</t>
    </r>
  </si>
  <si>
    <r>
      <t>Gürgen_</t>
    </r>
    <r>
      <rPr>
        <b/>
        <i/>
        <sz val="8"/>
        <color theme="1"/>
        <rFont val="Tahoma"/>
        <family val="2"/>
        <charset val="162"/>
      </rPr>
      <t>Carpinus betulus</t>
    </r>
  </si>
  <si>
    <r>
      <t>Ova Akçaağacı_</t>
    </r>
    <r>
      <rPr>
        <b/>
        <i/>
        <sz val="8"/>
        <color theme="1"/>
        <rFont val="Tahoma"/>
        <family val="2"/>
        <charset val="162"/>
      </rPr>
      <t>Acer campstre</t>
    </r>
  </si>
  <si>
    <r>
      <t>Fransız Akçaağacı_</t>
    </r>
    <r>
      <rPr>
        <b/>
        <i/>
        <sz val="8"/>
        <color theme="1"/>
        <rFont val="Tahoma"/>
        <family val="2"/>
        <charset val="162"/>
      </rPr>
      <t>Acer monspessulanum</t>
    </r>
  </si>
  <si>
    <r>
      <t>Toros Akçaağacı_</t>
    </r>
    <r>
      <rPr>
        <b/>
        <i/>
        <sz val="8"/>
        <color theme="1"/>
        <rFont val="Tahoma"/>
        <family val="2"/>
        <charset val="162"/>
      </rPr>
      <t>Acer hyrcanum</t>
    </r>
  </si>
  <si>
    <r>
      <t>Çınar Yapraklı Akçaağaç_</t>
    </r>
    <r>
      <rPr>
        <b/>
        <i/>
        <sz val="8"/>
        <color theme="1"/>
        <rFont val="Tahoma"/>
        <family val="2"/>
        <charset val="162"/>
      </rPr>
      <t>Acer platanoides</t>
    </r>
  </si>
  <si>
    <r>
      <t>Kayın Gövdeli Akçaağaç_</t>
    </r>
    <r>
      <rPr>
        <b/>
        <i/>
        <sz val="8"/>
        <color theme="1"/>
        <rFont val="Tahoma"/>
        <family val="2"/>
        <charset val="162"/>
      </rPr>
      <t>Acer trautvetteri</t>
    </r>
  </si>
  <si>
    <r>
      <t>Kızılağaç_</t>
    </r>
    <r>
      <rPr>
        <b/>
        <i/>
        <sz val="8"/>
        <color theme="1"/>
        <rFont val="Tahoma"/>
        <family val="2"/>
        <charset val="162"/>
      </rPr>
      <t>Alnus glutinosa</t>
    </r>
  </si>
  <si>
    <r>
      <t>Doğu Kızılağacı_</t>
    </r>
    <r>
      <rPr>
        <b/>
        <i/>
        <sz val="8"/>
        <color theme="1"/>
        <rFont val="Tahoma"/>
        <family val="2"/>
        <charset val="162"/>
      </rPr>
      <t>Alnus orientalis</t>
    </r>
  </si>
  <si>
    <r>
      <t>Toros Kızılağacı_</t>
    </r>
    <r>
      <rPr>
        <b/>
        <i/>
        <sz val="8"/>
        <color theme="1"/>
        <rFont val="Tahoma"/>
        <family val="2"/>
        <charset val="162"/>
      </rPr>
      <t>Alnus glutinosa subsp. Antitaurica</t>
    </r>
  </si>
  <si>
    <r>
      <t>Sığla_</t>
    </r>
    <r>
      <rPr>
        <b/>
        <i/>
        <sz val="8"/>
        <color theme="1"/>
        <rFont val="Tahoma"/>
        <family val="2"/>
        <charset val="162"/>
      </rPr>
      <t>Liquidambar orientalis</t>
    </r>
  </si>
  <si>
    <r>
      <t>Kestane_</t>
    </r>
    <r>
      <rPr>
        <b/>
        <i/>
        <sz val="8"/>
        <color theme="1"/>
        <rFont val="Tahoma"/>
        <family val="2"/>
        <charset val="162"/>
      </rPr>
      <t>Castanea sativa</t>
    </r>
  </si>
  <si>
    <r>
      <t>Çınar_</t>
    </r>
    <r>
      <rPr>
        <b/>
        <i/>
        <sz val="8"/>
        <color theme="1"/>
        <rFont val="Tahoma"/>
        <family val="2"/>
        <charset val="162"/>
      </rPr>
      <t>Platanus orientalis</t>
    </r>
  </si>
  <si>
    <r>
      <t>Gümüşi Ihlamur_</t>
    </r>
    <r>
      <rPr>
        <b/>
        <i/>
        <sz val="8"/>
        <color theme="1"/>
        <rFont val="Tahoma"/>
        <family val="2"/>
        <charset val="162"/>
      </rPr>
      <t>Tilia argentea</t>
    </r>
  </si>
  <si>
    <r>
      <t>Kafkas Ihlamuru_</t>
    </r>
    <r>
      <rPr>
        <b/>
        <i/>
        <sz val="8"/>
        <color theme="1"/>
        <rFont val="Tahoma"/>
        <family val="2"/>
        <charset val="162"/>
      </rPr>
      <t>Tilia rubra</t>
    </r>
  </si>
  <si>
    <r>
      <t>Dişbudak_</t>
    </r>
    <r>
      <rPr>
        <b/>
        <i/>
        <sz val="8"/>
        <color theme="1"/>
        <rFont val="Tahoma"/>
        <family val="2"/>
        <charset val="162"/>
      </rPr>
      <t>Fraxinus angustifolia</t>
    </r>
  </si>
  <si>
    <r>
      <t>Türk Fındığı_</t>
    </r>
    <r>
      <rPr>
        <b/>
        <i/>
        <sz val="8"/>
        <color theme="1"/>
        <rFont val="Tahoma"/>
        <family val="2"/>
        <charset val="162"/>
      </rPr>
      <t>Coryllus colurna</t>
    </r>
  </si>
  <si>
    <r>
      <t>Titrek Kavak_</t>
    </r>
    <r>
      <rPr>
        <b/>
        <i/>
        <sz val="8"/>
        <color theme="1"/>
        <rFont val="Tahoma"/>
        <family val="2"/>
        <charset val="162"/>
      </rPr>
      <t>Populus tremula</t>
    </r>
  </si>
  <si>
    <r>
      <t>Kayacık_</t>
    </r>
    <r>
      <rPr>
        <b/>
        <i/>
        <sz val="8"/>
        <color theme="1"/>
        <rFont val="Tahoma"/>
        <family val="2"/>
        <charset val="162"/>
      </rPr>
      <t>Oystrya carpinifolia</t>
    </r>
  </si>
  <si>
    <r>
      <t>Ada Şimşiri_</t>
    </r>
    <r>
      <rPr>
        <b/>
        <i/>
        <sz val="8"/>
        <color theme="1"/>
        <rFont val="Tahoma"/>
        <family val="2"/>
        <charset val="162"/>
      </rPr>
      <t>Buxus balearica</t>
    </r>
  </si>
  <si>
    <r>
      <t>Şimşir_</t>
    </r>
    <r>
      <rPr>
        <b/>
        <i/>
        <sz val="8"/>
        <color theme="1"/>
        <rFont val="Tahoma"/>
        <family val="2"/>
        <charset val="162"/>
      </rPr>
      <t>Buxus sempervirens</t>
    </r>
  </si>
  <si>
    <r>
      <t>Yalankoz_</t>
    </r>
    <r>
      <rPr>
        <b/>
        <i/>
        <sz val="8"/>
        <color theme="1"/>
        <rFont val="Tahoma"/>
        <family val="2"/>
        <charset val="162"/>
      </rPr>
      <t>Pterocarya fraxinifolia</t>
    </r>
  </si>
  <si>
    <r>
      <t>Datça Hurması_</t>
    </r>
    <r>
      <rPr>
        <b/>
        <i/>
        <sz val="8"/>
        <color theme="1"/>
        <rFont val="Tahoma"/>
        <family val="2"/>
        <charset val="162"/>
      </rPr>
      <t>Phoenix theophrasti</t>
    </r>
  </si>
  <si>
    <r>
      <t>Akçaağaç yapraklı Üvez_</t>
    </r>
    <r>
      <rPr>
        <b/>
        <i/>
        <sz val="8"/>
        <color theme="1"/>
        <rFont val="Tahoma"/>
        <family val="2"/>
        <charset val="162"/>
      </rPr>
      <t>Sorbus torminalis</t>
    </r>
  </si>
  <si>
    <r>
      <t>Kuş Üvezi_</t>
    </r>
    <r>
      <rPr>
        <b/>
        <i/>
        <sz val="8"/>
        <color theme="1"/>
        <rFont val="Tahoma"/>
        <family val="2"/>
        <charset val="162"/>
      </rPr>
      <t>Sorbus aucuparia</t>
    </r>
  </si>
  <si>
    <r>
      <t>Yabani Kiraz_</t>
    </r>
    <r>
      <rPr>
        <b/>
        <i/>
        <sz val="8"/>
        <color theme="1"/>
        <rFont val="Tahoma"/>
        <family val="2"/>
        <charset val="162"/>
      </rPr>
      <t>Prunus  avium</t>
    </r>
  </si>
  <si>
    <r>
      <t>Huş_</t>
    </r>
    <r>
      <rPr>
        <b/>
        <i/>
        <sz val="8"/>
        <color theme="1"/>
        <rFont val="Tahoma"/>
        <family val="2"/>
        <charset val="162"/>
      </rPr>
      <t>Betula Pendula&amp;recuvata&amp;medwediewii</t>
    </r>
  </si>
  <si>
    <r>
      <t>Karaağaç_</t>
    </r>
    <r>
      <rPr>
        <b/>
        <i/>
        <sz val="8"/>
        <color theme="1"/>
        <rFont val="Tahoma"/>
        <family val="2"/>
        <charset val="162"/>
      </rPr>
      <t>Ulmus glabra</t>
    </r>
  </si>
  <si>
    <r>
      <t>Ahlat_</t>
    </r>
    <r>
      <rPr>
        <b/>
        <i/>
        <sz val="8"/>
        <color theme="1"/>
        <rFont val="Tahoma"/>
        <family val="2"/>
        <charset val="162"/>
      </rPr>
      <t>Pyrus elaeagnifolia</t>
    </r>
  </si>
  <si>
    <r>
      <t>Kızılcık_</t>
    </r>
    <r>
      <rPr>
        <b/>
        <i/>
        <sz val="8"/>
        <color theme="1"/>
        <rFont val="Tahoma"/>
        <family val="2"/>
        <charset val="162"/>
      </rPr>
      <t>Cornus mas</t>
    </r>
  </si>
  <si>
    <r>
      <t>Menengiç_</t>
    </r>
    <r>
      <rPr>
        <b/>
        <i/>
        <sz val="8"/>
        <color theme="1"/>
        <rFont val="Tahoma"/>
        <family val="2"/>
        <charset val="162"/>
      </rPr>
      <t>Pistacia terebinthus</t>
    </r>
  </si>
  <si>
    <r>
      <t>Defne_</t>
    </r>
    <r>
      <rPr>
        <b/>
        <i/>
        <sz val="8"/>
        <color theme="1"/>
        <rFont val="Tahoma"/>
        <family val="2"/>
        <charset val="162"/>
      </rPr>
      <t>Laurus Nobilis</t>
    </r>
  </si>
  <si>
    <r>
      <t>Çitlenbik_</t>
    </r>
    <r>
      <rPr>
        <b/>
        <i/>
        <sz val="8"/>
        <color theme="1"/>
        <rFont val="Tahoma"/>
        <family val="2"/>
        <charset val="162"/>
      </rPr>
      <t>Celtis australis</t>
    </r>
  </si>
  <si>
    <t xml:space="preserve"> </t>
  </si>
  <si>
    <t>Orman Ağaçları ve Tohumları Islah Araştırma Enstitüsü Müdürlüğü</t>
  </si>
  <si>
    <t>Kaynak: Orman Genel Müdürlüğü</t>
  </si>
  <si>
    <t>Source: General Directorate of Forestry</t>
  </si>
  <si>
    <t>Forest Tree Breeding and Seeds Research Institute</t>
  </si>
  <si>
    <t>Registry Date</t>
  </si>
  <si>
    <t>1.10 Gen Koruma Ormanları, 2012-2014</t>
  </si>
  <si>
    <t xml:space="preserve">       Gene Conservation Forests (in-situ), 2012-2014</t>
  </si>
  <si>
    <t xml:space="preserve">       Gene Conservation Forests (in-situ), 2012-2014 (continued)</t>
  </si>
  <si>
    <t>1.10 Gen Koruma Ormanları, 2012-2014 (devam)</t>
  </si>
  <si>
    <r>
      <t xml:space="preserve">Alan (hektar)            </t>
    </r>
    <r>
      <rPr>
        <sz val="8"/>
        <color theme="1"/>
        <rFont val="Tahoma"/>
        <family val="2"/>
        <charset val="162"/>
      </rPr>
      <t xml:space="preserve">                                               
Area  (hectare)</t>
    </r>
  </si>
  <si>
    <t>1.10 Gen Koruma ormanları, 2012-2014 (devam)</t>
  </si>
  <si>
    <t>(1) Statistical Regions (SR)</t>
  </si>
  <si>
    <t>(1) İstatistiki Bölge Birimleri Sınıflaması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</si>
</sst>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.#0"/>
  </numFmts>
  <fonts count="11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i/>
      <sz val="8"/>
      <color theme="1"/>
      <name val="Tahoma"/>
      <family val="2"/>
      <charset val="162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0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1" fontId="4" fillId="0" borderId="0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5" fillId="2" borderId="0" xfId="0" applyFont="1" applyFill="1"/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top"/>
    </xf>
    <xf numFmtId="0" fontId="5" fillId="0" borderId="7" xfId="0" applyFont="1" applyBorder="1"/>
    <xf numFmtId="0" fontId="5" fillId="2" borderId="7" xfId="0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/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shrinkToFit="1"/>
    </xf>
    <xf numFmtId="1" fontId="4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shrinkToFit="1"/>
    </xf>
    <xf numFmtId="1" fontId="5" fillId="0" borderId="3" xfId="0" applyNumberFormat="1" applyFont="1" applyBorder="1"/>
    <xf numFmtId="0" fontId="5" fillId="0" borderId="3" xfId="0" applyFont="1" applyBorder="1"/>
    <xf numFmtId="0" fontId="5" fillId="0" borderId="12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1" fontId="5" fillId="0" borderId="13" xfId="0" applyNumberFormat="1" applyFont="1" applyBorder="1" applyAlignment="1">
      <alignment horizontal="center" vertical="center" wrapText="1"/>
    </xf>
    <xf numFmtId="0" fontId="4" fillId="2" borderId="13" xfId="0" applyFont="1" applyFill="1" applyBorder="1"/>
    <xf numFmtId="0" fontId="4" fillId="0" borderId="13" xfId="0" applyFont="1" applyBorder="1"/>
    <xf numFmtId="1" fontId="5" fillId="0" borderId="14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Fill="1" applyBorder="1" applyAlignment="1">
      <alignment vertical="center" shrinkToFit="1"/>
    </xf>
    <xf numFmtId="1" fontId="5" fillId="0" borderId="15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Fill="1" applyBorder="1"/>
    <xf numFmtId="0" fontId="4" fillId="0" borderId="14" xfId="0" applyFont="1" applyFill="1" applyBorder="1" applyAlignment="1">
      <alignment vertical="center" shrinkToFit="1"/>
    </xf>
    <xf numFmtId="0" fontId="5" fillId="0" borderId="3" xfId="0" applyFont="1" applyFill="1" applyBorder="1"/>
    <xf numFmtId="0" fontId="4" fillId="0" borderId="3" xfId="0" applyFont="1" applyFill="1" applyBorder="1" applyAlignment="1">
      <alignment vertical="center" shrinkToFit="1"/>
    </xf>
    <xf numFmtId="0" fontId="5" fillId="2" borderId="3" xfId="0" applyFont="1" applyFill="1" applyBorder="1"/>
    <xf numFmtId="0" fontId="5" fillId="2" borderId="4" xfId="0" applyFont="1" applyFill="1" applyBorder="1"/>
    <xf numFmtId="0" fontId="5" fillId="0" borderId="4" xfId="0" applyFont="1" applyBorder="1"/>
    <xf numFmtId="0" fontId="5" fillId="0" borderId="0" xfId="0" applyFont="1" applyFill="1"/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vertical="center"/>
    </xf>
    <xf numFmtId="0" fontId="5" fillId="0" borderId="13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4" xfId="0" applyFont="1" applyFill="1" applyBorder="1"/>
    <xf numFmtId="1" fontId="7" fillId="0" borderId="10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/>
    </xf>
    <xf numFmtId="3" fontId="9" fillId="0" borderId="0" xfId="1" applyNumberFormat="1" applyFont="1" applyFill="1" applyAlignment="1"/>
    <xf numFmtId="1" fontId="5" fillId="0" borderId="0" xfId="0" applyNumberFormat="1" applyFont="1"/>
    <xf numFmtId="3" fontId="9" fillId="2" borderId="0" xfId="1" applyNumberFormat="1" applyFont="1" applyFill="1" applyAlignment="1"/>
    <xf numFmtId="0" fontId="4" fillId="2" borderId="1" xfId="0" applyFont="1" applyFill="1" applyBorder="1" applyAlignment="1">
      <alignment horizontal="center" wrapText="1"/>
    </xf>
    <xf numFmtId="1" fontId="4" fillId="2" borderId="0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Fill="1" applyAlignment="1">
      <alignment horizontal="left" wrapText="1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wrapText="1"/>
    </xf>
    <xf numFmtId="164" fontId="5" fillId="0" borderId="0" xfId="0" applyNumberFormat="1" applyFont="1"/>
    <xf numFmtId="164" fontId="5" fillId="0" borderId="7" xfId="0" applyNumberFormat="1" applyFont="1" applyBorder="1"/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Border="1" applyAlignment="1"/>
    <xf numFmtId="0" fontId="8" fillId="0" borderId="0" xfId="2" applyFont="1" applyFill="1" applyBorder="1" applyAlignment="1">
      <alignment horizontal="left"/>
    </xf>
    <xf numFmtId="0" fontId="4" fillId="2" borderId="9" xfId="0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373"/>
  <sheetViews>
    <sheetView showGridLines="0" tabSelected="1" zoomScaleNormal="100" zoomScaleSheetLayoutView="82" workbookViewId="0">
      <selection sqref="A1:XFD1"/>
    </sheetView>
  </sheetViews>
  <sheetFormatPr defaultRowHeight="15" customHeight="1" x14ac:dyDescent="0.15"/>
  <cols>
    <col min="1" max="1" width="29.5703125" style="111" customWidth="1"/>
    <col min="2" max="2" width="27.28515625" style="111" customWidth="1"/>
    <col min="3" max="3" width="28" style="5" customWidth="1"/>
    <col min="4" max="4" width="19.42578125" style="142" customWidth="1"/>
    <col min="5" max="5" width="15.85546875" style="142" customWidth="1"/>
    <col min="6" max="6" width="18.7109375" style="8" customWidth="1"/>
    <col min="7" max="8" width="18.42578125" style="5" customWidth="1"/>
    <col min="9" max="9" width="5.42578125" style="5" customWidth="1"/>
    <col min="10" max="10" width="17.85546875" style="176" customWidth="1"/>
    <col min="11" max="11" width="17.42578125" style="176" customWidth="1"/>
    <col min="12" max="12" width="12.85546875" style="152" customWidth="1"/>
    <col min="13" max="243" width="9.140625" style="5"/>
    <col min="244" max="244" width="25.42578125" style="5" customWidth="1"/>
    <col min="245" max="245" width="0" style="5" hidden="1" customWidth="1"/>
    <col min="246" max="246" width="22.42578125" style="5" customWidth="1"/>
    <col min="247" max="248" width="34" style="5" customWidth="1"/>
    <col min="249" max="249" width="11.7109375" style="5" customWidth="1"/>
    <col min="250" max="250" width="14.42578125" style="5" customWidth="1"/>
    <col min="251" max="251" width="15.85546875" style="5" customWidth="1"/>
    <col min="252" max="252" width="32.140625" style="5" customWidth="1"/>
    <col min="253" max="253" width="14" style="5" customWidth="1"/>
    <col min="254" max="499" width="9.140625" style="5"/>
    <col min="500" max="500" width="25.42578125" style="5" customWidth="1"/>
    <col min="501" max="501" width="0" style="5" hidden="1" customWidth="1"/>
    <col min="502" max="502" width="22.42578125" style="5" customWidth="1"/>
    <col min="503" max="504" width="34" style="5" customWidth="1"/>
    <col min="505" max="505" width="11.7109375" style="5" customWidth="1"/>
    <col min="506" max="506" width="14.42578125" style="5" customWidth="1"/>
    <col min="507" max="507" width="15.85546875" style="5" customWidth="1"/>
    <col min="508" max="508" width="32.140625" style="5" customWidth="1"/>
    <col min="509" max="509" width="14" style="5" customWidth="1"/>
    <col min="510" max="755" width="9.140625" style="5"/>
    <col min="756" max="756" width="25.42578125" style="5" customWidth="1"/>
    <col min="757" max="757" width="0" style="5" hidden="1" customWidth="1"/>
    <col min="758" max="758" width="22.42578125" style="5" customWidth="1"/>
    <col min="759" max="760" width="34" style="5" customWidth="1"/>
    <col min="761" max="761" width="11.7109375" style="5" customWidth="1"/>
    <col min="762" max="762" width="14.42578125" style="5" customWidth="1"/>
    <col min="763" max="763" width="15.85546875" style="5" customWidth="1"/>
    <col min="764" max="764" width="32.140625" style="5" customWidth="1"/>
    <col min="765" max="765" width="14" style="5" customWidth="1"/>
    <col min="766" max="1011" width="9.140625" style="5"/>
    <col min="1012" max="1012" width="25.42578125" style="5" customWidth="1"/>
    <col min="1013" max="1013" width="0" style="5" hidden="1" customWidth="1"/>
    <col min="1014" max="1014" width="22.42578125" style="5" customWidth="1"/>
    <col min="1015" max="1016" width="34" style="5" customWidth="1"/>
    <col min="1017" max="1017" width="11.7109375" style="5" customWidth="1"/>
    <col min="1018" max="1018" width="14.42578125" style="5" customWidth="1"/>
    <col min="1019" max="1019" width="15.85546875" style="5" customWidth="1"/>
    <col min="1020" max="1020" width="32.140625" style="5" customWidth="1"/>
    <col min="1021" max="1021" width="14" style="5" customWidth="1"/>
    <col min="1022" max="1267" width="9.140625" style="5"/>
    <col min="1268" max="1268" width="25.42578125" style="5" customWidth="1"/>
    <col min="1269" max="1269" width="0" style="5" hidden="1" customWidth="1"/>
    <col min="1270" max="1270" width="22.42578125" style="5" customWidth="1"/>
    <col min="1271" max="1272" width="34" style="5" customWidth="1"/>
    <col min="1273" max="1273" width="11.7109375" style="5" customWidth="1"/>
    <col min="1274" max="1274" width="14.42578125" style="5" customWidth="1"/>
    <col min="1275" max="1275" width="15.85546875" style="5" customWidth="1"/>
    <col min="1276" max="1276" width="32.140625" style="5" customWidth="1"/>
    <col min="1277" max="1277" width="14" style="5" customWidth="1"/>
    <col min="1278" max="1523" width="9.140625" style="5"/>
    <col min="1524" max="1524" width="25.42578125" style="5" customWidth="1"/>
    <col min="1525" max="1525" width="0" style="5" hidden="1" customWidth="1"/>
    <col min="1526" max="1526" width="22.42578125" style="5" customWidth="1"/>
    <col min="1527" max="1528" width="34" style="5" customWidth="1"/>
    <col min="1529" max="1529" width="11.7109375" style="5" customWidth="1"/>
    <col min="1530" max="1530" width="14.42578125" style="5" customWidth="1"/>
    <col min="1531" max="1531" width="15.85546875" style="5" customWidth="1"/>
    <col min="1532" max="1532" width="32.140625" style="5" customWidth="1"/>
    <col min="1533" max="1533" width="14" style="5" customWidth="1"/>
    <col min="1534" max="1779" width="9.140625" style="5"/>
    <col min="1780" max="1780" width="25.42578125" style="5" customWidth="1"/>
    <col min="1781" max="1781" width="0" style="5" hidden="1" customWidth="1"/>
    <col min="1782" max="1782" width="22.42578125" style="5" customWidth="1"/>
    <col min="1783" max="1784" width="34" style="5" customWidth="1"/>
    <col min="1785" max="1785" width="11.7109375" style="5" customWidth="1"/>
    <col min="1786" max="1786" width="14.42578125" style="5" customWidth="1"/>
    <col min="1787" max="1787" width="15.85546875" style="5" customWidth="1"/>
    <col min="1788" max="1788" width="32.140625" style="5" customWidth="1"/>
    <col min="1789" max="1789" width="14" style="5" customWidth="1"/>
    <col min="1790" max="2035" width="9.140625" style="5"/>
    <col min="2036" max="2036" width="25.42578125" style="5" customWidth="1"/>
    <col min="2037" max="2037" width="0" style="5" hidden="1" customWidth="1"/>
    <col min="2038" max="2038" width="22.42578125" style="5" customWidth="1"/>
    <col min="2039" max="2040" width="34" style="5" customWidth="1"/>
    <col min="2041" max="2041" width="11.7109375" style="5" customWidth="1"/>
    <col min="2042" max="2042" width="14.42578125" style="5" customWidth="1"/>
    <col min="2043" max="2043" width="15.85546875" style="5" customWidth="1"/>
    <col min="2044" max="2044" width="32.140625" style="5" customWidth="1"/>
    <col min="2045" max="2045" width="14" style="5" customWidth="1"/>
    <col min="2046" max="2291" width="9.140625" style="5"/>
    <col min="2292" max="2292" width="25.42578125" style="5" customWidth="1"/>
    <col min="2293" max="2293" width="0" style="5" hidden="1" customWidth="1"/>
    <col min="2294" max="2294" width="22.42578125" style="5" customWidth="1"/>
    <col min="2295" max="2296" width="34" style="5" customWidth="1"/>
    <col min="2297" max="2297" width="11.7109375" style="5" customWidth="1"/>
    <col min="2298" max="2298" width="14.42578125" style="5" customWidth="1"/>
    <col min="2299" max="2299" width="15.85546875" style="5" customWidth="1"/>
    <col min="2300" max="2300" width="32.140625" style="5" customWidth="1"/>
    <col min="2301" max="2301" width="14" style="5" customWidth="1"/>
    <col min="2302" max="2547" width="9.140625" style="5"/>
    <col min="2548" max="2548" width="25.42578125" style="5" customWidth="1"/>
    <col min="2549" max="2549" width="0" style="5" hidden="1" customWidth="1"/>
    <col min="2550" max="2550" width="22.42578125" style="5" customWidth="1"/>
    <col min="2551" max="2552" width="34" style="5" customWidth="1"/>
    <col min="2553" max="2553" width="11.7109375" style="5" customWidth="1"/>
    <col min="2554" max="2554" width="14.42578125" style="5" customWidth="1"/>
    <col min="2555" max="2555" width="15.85546875" style="5" customWidth="1"/>
    <col min="2556" max="2556" width="32.140625" style="5" customWidth="1"/>
    <col min="2557" max="2557" width="14" style="5" customWidth="1"/>
    <col min="2558" max="2803" width="9.140625" style="5"/>
    <col min="2804" max="2804" width="25.42578125" style="5" customWidth="1"/>
    <col min="2805" max="2805" width="0" style="5" hidden="1" customWidth="1"/>
    <col min="2806" max="2806" width="22.42578125" style="5" customWidth="1"/>
    <col min="2807" max="2808" width="34" style="5" customWidth="1"/>
    <col min="2809" max="2809" width="11.7109375" style="5" customWidth="1"/>
    <col min="2810" max="2810" width="14.42578125" style="5" customWidth="1"/>
    <col min="2811" max="2811" width="15.85546875" style="5" customWidth="1"/>
    <col min="2812" max="2812" width="32.140625" style="5" customWidth="1"/>
    <col min="2813" max="2813" width="14" style="5" customWidth="1"/>
    <col min="2814" max="3059" width="9.140625" style="5"/>
    <col min="3060" max="3060" width="25.42578125" style="5" customWidth="1"/>
    <col min="3061" max="3061" width="0" style="5" hidden="1" customWidth="1"/>
    <col min="3062" max="3062" width="22.42578125" style="5" customWidth="1"/>
    <col min="3063" max="3064" width="34" style="5" customWidth="1"/>
    <col min="3065" max="3065" width="11.7109375" style="5" customWidth="1"/>
    <col min="3066" max="3066" width="14.42578125" style="5" customWidth="1"/>
    <col min="3067" max="3067" width="15.85546875" style="5" customWidth="1"/>
    <col min="3068" max="3068" width="32.140625" style="5" customWidth="1"/>
    <col min="3069" max="3069" width="14" style="5" customWidth="1"/>
    <col min="3070" max="3315" width="9.140625" style="5"/>
    <col min="3316" max="3316" width="25.42578125" style="5" customWidth="1"/>
    <col min="3317" max="3317" width="0" style="5" hidden="1" customWidth="1"/>
    <col min="3318" max="3318" width="22.42578125" style="5" customWidth="1"/>
    <col min="3319" max="3320" width="34" style="5" customWidth="1"/>
    <col min="3321" max="3321" width="11.7109375" style="5" customWidth="1"/>
    <col min="3322" max="3322" width="14.42578125" style="5" customWidth="1"/>
    <col min="3323" max="3323" width="15.85546875" style="5" customWidth="1"/>
    <col min="3324" max="3324" width="32.140625" style="5" customWidth="1"/>
    <col min="3325" max="3325" width="14" style="5" customWidth="1"/>
    <col min="3326" max="3571" width="9.140625" style="5"/>
    <col min="3572" max="3572" width="25.42578125" style="5" customWidth="1"/>
    <col min="3573" max="3573" width="0" style="5" hidden="1" customWidth="1"/>
    <col min="3574" max="3574" width="22.42578125" style="5" customWidth="1"/>
    <col min="3575" max="3576" width="34" style="5" customWidth="1"/>
    <col min="3577" max="3577" width="11.7109375" style="5" customWidth="1"/>
    <col min="3578" max="3578" width="14.42578125" style="5" customWidth="1"/>
    <col min="3579" max="3579" width="15.85546875" style="5" customWidth="1"/>
    <col min="3580" max="3580" width="32.140625" style="5" customWidth="1"/>
    <col min="3581" max="3581" width="14" style="5" customWidth="1"/>
    <col min="3582" max="3827" width="9.140625" style="5"/>
    <col min="3828" max="3828" width="25.42578125" style="5" customWidth="1"/>
    <col min="3829" max="3829" width="0" style="5" hidden="1" customWidth="1"/>
    <col min="3830" max="3830" width="22.42578125" style="5" customWidth="1"/>
    <col min="3831" max="3832" width="34" style="5" customWidth="1"/>
    <col min="3833" max="3833" width="11.7109375" style="5" customWidth="1"/>
    <col min="3834" max="3834" width="14.42578125" style="5" customWidth="1"/>
    <col min="3835" max="3835" width="15.85546875" style="5" customWidth="1"/>
    <col min="3836" max="3836" width="32.140625" style="5" customWidth="1"/>
    <col min="3837" max="3837" width="14" style="5" customWidth="1"/>
    <col min="3838" max="4083" width="9.140625" style="5"/>
    <col min="4084" max="4084" width="25.42578125" style="5" customWidth="1"/>
    <col min="4085" max="4085" width="0" style="5" hidden="1" customWidth="1"/>
    <col min="4086" max="4086" width="22.42578125" style="5" customWidth="1"/>
    <col min="4087" max="4088" width="34" style="5" customWidth="1"/>
    <col min="4089" max="4089" width="11.7109375" style="5" customWidth="1"/>
    <col min="4090" max="4090" width="14.42578125" style="5" customWidth="1"/>
    <col min="4091" max="4091" width="15.85546875" style="5" customWidth="1"/>
    <col min="4092" max="4092" width="32.140625" style="5" customWidth="1"/>
    <col min="4093" max="4093" width="14" style="5" customWidth="1"/>
    <col min="4094" max="4339" width="9.140625" style="5"/>
    <col min="4340" max="4340" width="25.42578125" style="5" customWidth="1"/>
    <col min="4341" max="4341" width="0" style="5" hidden="1" customWidth="1"/>
    <col min="4342" max="4342" width="22.42578125" style="5" customWidth="1"/>
    <col min="4343" max="4344" width="34" style="5" customWidth="1"/>
    <col min="4345" max="4345" width="11.7109375" style="5" customWidth="1"/>
    <col min="4346" max="4346" width="14.42578125" style="5" customWidth="1"/>
    <col min="4347" max="4347" width="15.85546875" style="5" customWidth="1"/>
    <col min="4348" max="4348" width="32.140625" style="5" customWidth="1"/>
    <col min="4349" max="4349" width="14" style="5" customWidth="1"/>
    <col min="4350" max="4595" width="9.140625" style="5"/>
    <col min="4596" max="4596" width="25.42578125" style="5" customWidth="1"/>
    <col min="4597" max="4597" width="0" style="5" hidden="1" customWidth="1"/>
    <col min="4598" max="4598" width="22.42578125" style="5" customWidth="1"/>
    <col min="4599" max="4600" width="34" style="5" customWidth="1"/>
    <col min="4601" max="4601" width="11.7109375" style="5" customWidth="1"/>
    <col min="4602" max="4602" width="14.42578125" style="5" customWidth="1"/>
    <col min="4603" max="4603" width="15.85546875" style="5" customWidth="1"/>
    <col min="4604" max="4604" width="32.140625" style="5" customWidth="1"/>
    <col min="4605" max="4605" width="14" style="5" customWidth="1"/>
    <col min="4606" max="4851" width="9.140625" style="5"/>
    <col min="4852" max="4852" width="25.42578125" style="5" customWidth="1"/>
    <col min="4853" max="4853" width="0" style="5" hidden="1" customWidth="1"/>
    <col min="4854" max="4854" width="22.42578125" style="5" customWidth="1"/>
    <col min="4855" max="4856" width="34" style="5" customWidth="1"/>
    <col min="4857" max="4857" width="11.7109375" style="5" customWidth="1"/>
    <col min="4858" max="4858" width="14.42578125" style="5" customWidth="1"/>
    <col min="4859" max="4859" width="15.85546875" style="5" customWidth="1"/>
    <col min="4860" max="4860" width="32.140625" style="5" customWidth="1"/>
    <col min="4861" max="4861" width="14" style="5" customWidth="1"/>
    <col min="4862" max="5107" width="9.140625" style="5"/>
    <col min="5108" max="5108" width="25.42578125" style="5" customWidth="1"/>
    <col min="5109" max="5109" width="0" style="5" hidden="1" customWidth="1"/>
    <col min="5110" max="5110" width="22.42578125" style="5" customWidth="1"/>
    <col min="5111" max="5112" width="34" style="5" customWidth="1"/>
    <col min="5113" max="5113" width="11.7109375" style="5" customWidth="1"/>
    <col min="5114" max="5114" width="14.42578125" style="5" customWidth="1"/>
    <col min="5115" max="5115" width="15.85546875" style="5" customWidth="1"/>
    <col min="5116" max="5116" width="32.140625" style="5" customWidth="1"/>
    <col min="5117" max="5117" width="14" style="5" customWidth="1"/>
    <col min="5118" max="5363" width="9.140625" style="5"/>
    <col min="5364" max="5364" width="25.42578125" style="5" customWidth="1"/>
    <col min="5365" max="5365" width="0" style="5" hidden="1" customWidth="1"/>
    <col min="5366" max="5366" width="22.42578125" style="5" customWidth="1"/>
    <col min="5367" max="5368" width="34" style="5" customWidth="1"/>
    <col min="5369" max="5369" width="11.7109375" style="5" customWidth="1"/>
    <col min="5370" max="5370" width="14.42578125" style="5" customWidth="1"/>
    <col min="5371" max="5371" width="15.85546875" style="5" customWidth="1"/>
    <col min="5372" max="5372" width="32.140625" style="5" customWidth="1"/>
    <col min="5373" max="5373" width="14" style="5" customWidth="1"/>
    <col min="5374" max="5619" width="9.140625" style="5"/>
    <col min="5620" max="5620" width="25.42578125" style="5" customWidth="1"/>
    <col min="5621" max="5621" width="0" style="5" hidden="1" customWidth="1"/>
    <col min="5622" max="5622" width="22.42578125" style="5" customWidth="1"/>
    <col min="5623" max="5624" width="34" style="5" customWidth="1"/>
    <col min="5625" max="5625" width="11.7109375" style="5" customWidth="1"/>
    <col min="5626" max="5626" width="14.42578125" style="5" customWidth="1"/>
    <col min="5627" max="5627" width="15.85546875" style="5" customWidth="1"/>
    <col min="5628" max="5628" width="32.140625" style="5" customWidth="1"/>
    <col min="5629" max="5629" width="14" style="5" customWidth="1"/>
    <col min="5630" max="5875" width="9.140625" style="5"/>
    <col min="5876" max="5876" width="25.42578125" style="5" customWidth="1"/>
    <col min="5877" max="5877" width="0" style="5" hidden="1" customWidth="1"/>
    <col min="5878" max="5878" width="22.42578125" style="5" customWidth="1"/>
    <col min="5879" max="5880" width="34" style="5" customWidth="1"/>
    <col min="5881" max="5881" width="11.7109375" style="5" customWidth="1"/>
    <col min="5882" max="5882" width="14.42578125" style="5" customWidth="1"/>
    <col min="5883" max="5883" width="15.85546875" style="5" customWidth="1"/>
    <col min="5884" max="5884" width="32.140625" style="5" customWidth="1"/>
    <col min="5885" max="5885" width="14" style="5" customWidth="1"/>
    <col min="5886" max="6131" width="9.140625" style="5"/>
    <col min="6132" max="6132" width="25.42578125" style="5" customWidth="1"/>
    <col min="6133" max="6133" width="0" style="5" hidden="1" customWidth="1"/>
    <col min="6134" max="6134" width="22.42578125" style="5" customWidth="1"/>
    <col min="6135" max="6136" width="34" style="5" customWidth="1"/>
    <col min="6137" max="6137" width="11.7109375" style="5" customWidth="1"/>
    <col min="6138" max="6138" width="14.42578125" style="5" customWidth="1"/>
    <col min="6139" max="6139" width="15.85546875" style="5" customWidth="1"/>
    <col min="6140" max="6140" width="32.140625" style="5" customWidth="1"/>
    <col min="6141" max="6141" width="14" style="5" customWidth="1"/>
    <col min="6142" max="6387" width="9.140625" style="5"/>
    <col min="6388" max="6388" width="25.42578125" style="5" customWidth="1"/>
    <col min="6389" max="6389" width="0" style="5" hidden="1" customWidth="1"/>
    <col min="6390" max="6390" width="22.42578125" style="5" customWidth="1"/>
    <col min="6391" max="6392" width="34" style="5" customWidth="1"/>
    <col min="6393" max="6393" width="11.7109375" style="5" customWidth="1"/>
    <col min="6394" max="6394" width="14.42578125" style="5" customWidth="1"/>
    <col min="6395" max="6395" width="15.85546875" style="5" customWidth="1"/>
    <col min="6396" max="6396" width="32.140625" style="5" customWidth="1"/>
    <col min="6397" max="6397" width="14" style="5" customWidth="1"/>
    <col min="6398" max="6643" width="9.140625" style="5"/>
    <col min="6644" max="6644" width="25.42578125" style="5" customWidth="1"/>
    <col min="6645" max="6645" width="0" style="5" hidden="1" customWidth="1"/>
    <col min="6646" max="6646" width="22.42578125" style="5" customWidth="1"/>
    <col min="6647" max="6648" width="34" style="5" customWidth="1"/>
    <col min="6649" max="6649" width="11.7109375" style="5" customWidth="1"/>
    <col min="6650" max="6650" width="14.42578125" style="5" customWidth="1"/>
    <col min="6651" max="6651" width="15.85546875" style="5" customWidth="1"/>
    <col min="6652" max="6652" width="32.140625" style="5" customWidth="1"/>
    <col min="6653" max="6653" width="14" style="5" customWidth="1"/>
    <col min="6654" max="6899" width="9.140625" style="5"/>
    <col min="6900" max="6900" width="25.42578125" style="5" customWidth="1"/>
    <col min="6901" max="6901" width="0" style="5" hidden="1" customWidth="1"/>
    <col min="6902" max="6902" width="22.42578125" style="5" customWidth="1"/>
    <col min="6903" max="6904" width="34" style="5" customWidth="1"/>
    <col min="6905" max="6905" width="11.7109375" style="5" customWidth="1"/>
    <col min="6906" max="6906" width="14.42578125" style="5" customWidth="1"/>
    <col min="6907" max="6907" width="15.85546875" style="5" customWidth="1"/>
    <col min="6908" max="6908" width="32.140625" style="5" customWidth="1"/>
    <col min="6909" max="6909" width="14" style="5" customWidth="1"/>
    <col min="6910" max="7155" width="9.140625" style="5"/>
    <col min="7156" max="7156" width="25.42578125" style="5" customWidth="1"/>
    <col min="7157" max="7157" width="0" style="5" hidden="1" customWidth="1"/>
    <col min="7158" max="7158" width="22.42578125" style="5" customWidth="1"/>
    <col min="7159" max="7160" width="34" style="5" customWidth="1"/>
    <col min="7161" max="7161" width="11.7109375" style="5" customWidth="1"/>
    <col min="7162" max="7162" width="14.42578125" style="5" customWidth="1"/>
    <col min="7163" max="7163" width="15.85546875" style="5" customWidth="1"/>
    <col min="7164" max="7164" width="32.140625" style="5" customWidth="1"/>
    <col min="7165" max="7165" width="14" style="5" customWidth="1"/>
    <col min="7166" max="7411" width="9.140625" style="5"/>
    <col min="7412" max="7412" width="25.42578125" style="5" customWidth="1"/>
    <col min="7413" max="7413" width="0" style="5" hidden="1" customWidth="1"/>
    <col min="7414" max="7414" width="22.42578125" style="5" customWidth="1"/>
    <col min="7415" max="7416" width="34" style="5" customWidth="1"/>
    <col min="7417" max="7417" width="11.7109375" style="5" customWidth="1"/>
    <col min="7418" max="7418" width="14.42578125" style="5" customWidth="1"/>
    <col min="7419" max="7419" width="15.85546875" style="5" customWidth="1"/>
    <col min="7420" max="7420" width="32.140625" style="5" customWidth="1"/>
    <col min="7421" max="7421" width="14" style="5" customWidth="1"/>
    <col min="7422" max="7667" width="9.140625" style="5"/>
    <col min="7668" max="7668" width="25.42578125" style="5" customWidth="1"/>
    <col min="7669" max="7669" width="0" style="5" hidden="1" customWidth="1"/>
    <col min="7670" max="7670" width="22.42578125" style="5" customWidth="1"/>
    <col min="7671" max="7672" width="34" style="5" customWidth="1"/>
    <col min="7673" max="7673" width="11.7109375" style="5" customWidth="1"/>
    <col min="7674" max="7674" width="14.42578125" style="5" customWidth="1"/>
    <col min="7675" max="7675" width="15.85546875" style="5" customWidth="1"/>
    <col min="7676" max="7676" width="32.140625" style="5" customWidth="1"/>
    <col min="7677" max="7677" width="14" style="5" customWidth="1"/>
    <col min="7678" max="7923" width="9.140625" style="5"/>
    <col min="7924" max="7924" width="25.42578125" style="5" customWidth="1"/>
    <col min="7925" max="7925" width="0" style="5" hidden="1" customWidth="1"/>
    <col min="7926" max="7926" width="22.42578125" style="5" customWidth="1"/>
    <col min="7927" max="7928" width="34" style="5" customWidth="1"/>
    <col min="7929" max="7929" width="11.7109375" style="5" customWidth="1"/>
    <col min="7930" max="7930" width="14.42578125" style="5" customWidth="1"/>
    <col min="7931" max="7931" width="15.85546875" style="5" customWidth="1"/>
    <col min="7932" max="7932" width="32.140625" style="5" customWidth="1"/>
    <col min="7933" max="7933" width="14" style="5" customWidth="1"/>
    <col min="7934" max="8179" width="9.140625" style="5"/>
    <col min="8180" max="8180" width="25.42578125" style="5" customWidth="1"/>
    <col min="8181" max="8181" width="0" style="5" hidden="1" customWidth="1"/>
    <col min="8182" max="8182" width="22.42578125" style="5" customWidth="1"/>
    <col min="8183" max="8184" width="34" style="5" customWidth="1"/>
    <col min="8185" max="8185" width="11.7109375" style="5" customWidth="1"/>
    <col min="8186" max="8186" width="14.42578125" style="5" customWidth="1"/>
    <col min="8187" max="8187" width="15.85546875" style="5" customWidth="1"/>
    <col min="8188" max="8188" width="32.140625" style="5" customWidth="1"/>
    <col min="8189" max="8189" width="14" style="5" customWidth="1"/>
    <col min="8190" max="8435" width="9.140625" style="5"/>
    <col min="8436" max="8436" width="25.42578125" style="5" customWidth="1"/>
    <col min="8437" max="8437" width="0" style="5" hidden="1" customWidth="1"/>
    <col min="8438" max="8438" width="22.42578125" style="5" customWidth="1"/>
    <col min="8439" max="8440" width="34" style="5" customWidth="1"/>
    <col min="8441" max="8441" width="11.7109375" style="5" customWidth="1"/>
    <col min="8442" max="8442" width="14.42578125" style="5" customWidth="1"/>
    <col min="8443" max="8443" width="15.85546875" style="5" customWidth="1"/>
    <col min="8444" max="8444" width="32.140625" style="5" customWidth="1"/>
    <col min="8445" max="8445" width="14" style="5" customWidth="1"/>
    <col min="8446" max="8691" width="9.140625" style="5"/>
    <col min="8692" max="8692" width="25.42578125" style="5" customWidth="1"/>
    <col min="8693" max="8693" width="0" style="5" hidden="1" customWidth="1"/>
    <col min="8694" max="8694" width="22.42578125" style="5" customWidth="1"/>
    <col min="8695" max="8696" width="34" style="5" customWidth="1"/>
    <col min="8697" max="8697" width="11.7109375" style="5" customWidth="1"/>
    <col min="8698" max="8698" width="14.42578125" style="5" customWidth="1"/>
    <col min="8699" max="8699" width="15.85546875" style="5" customWidth="1"/>
    <col min="8700" max="8700" width="32.140625" style="5" customWidth="1"/>
    <col min="8701" max="8701" width="14" style="5" customWidth="1"/>
    <col min="8702" max="8947" width="9.140625" style="5"/>
    <col min="8948" max="8948" width="25.42578125" style="5" customWidth="1"/>
    <col min="8949" max="8949" width="0" style="5" hidden="1" customWidth="1"/>
    <col min="8950" max="8950" width="22.42578125" style="5" customWidth="1"/>
    <col min="8951" max="8952" width="34" style="5" customWidth="1"/>
    <col min="8953" max="8953" width="11.7109375" style="5" customWidth="1"/>
    <col min="8954" max="8954" width="14.42578125" style="5" customWidth="1"/>
    <col min="8955" max="8955" width="15.85546875" style="5" customWidth="1"/>
    <col min="8956" max="8956" width="32.140625" style="5" customWidth="1"/>
    <col min="8957" max="8957" width="14" style="5" customWidth="1"/>
    <col min="8958" max="9203" width="9.140625" style="5"/>
    <col min="9204" max="9204" width="25.42578125" style="5" customWidth="1"/>
    <col min="9205" max="9205" width="0" style="5" hidden="1" customWidth="1"/>
    <col min="9206" max="9206" width="22.42578125" style="5" customWidth="1"/>
    <col min="9207" max="9208" width="34" style="5" customWidth="1"/>
    <col min="9209" max="9209" width="11.7109375" style="5" customWidth="1"/>
    <col min="9210" max="9210" width="14.42578125" style="5" customWidth="1"/>
    <col min="9211" max="9211" width="15.85546875" style="5" customWidth="1"/>
    <col min="9212" max="9212" width="32.140625" style="5" customWidth="1"/>
    <col min="9213" max="9213" width="14" style="5" customWidth="1"/>
    <col min="9214" max="9459" width="9.140625" style="5"/>
    <col min="9460" max="9460" width="25.42578125" style="5" customWidth="1"/>
    <col min="9461" max="9461" width="0" style="5" hidden="1" customWidth="1"/>
    <col min="9462" max="9462" width="22.42578125" style="5" customWidth="1"/>
    <col min="9463" max="9464" width="34" style="5" customWidth="1"/>
    <col min="9465" max="9465" width="11.7109375" style="5" customWidth="1"/>
    <col min="9466" max="9466" width="14.42578125" style="5" customWidth="1"/>
    <col min="9467" max="9467" width="15.85546875" style="5" customWidth="1"/>
    <col min="9468" max="9468" width="32.140625" style="5" customWidth="1"/>
    <col min="9469" max="9469" width="14" style="5" customWidth="1"/>
    <col min="9470" max="9715" width="9.140625" style="5"/>
    <col min="9716" max="9716" width="25.42578125" style="5" customWidth="1"/>
    <col min="9717" max="9717" width="0" style="5" hidden="1" customWidth="1"/>
    <col min="9718" max="9718" width="22.42578125" style="5" customWidth="1"/>
    <col min="9719" max="9720" width="34" style="5" customWidth="1"/>
    <col min="9721" max="9721" width="11.7109375" style="5" customWidth="1"/>
    <col min="9722" max="9722" width="14.42578125" style="5" customWidth="1"/>
    <col min="9723" max="9723" width="15.85546875" style="5" customWidth="1"/>
    <col min="9724" max="9724" width="32.140625" style="5" customWidth="1"/>
    <col min="9725" max="9725" width="14" style="5" customWidth="1"/>
    <col min="9726" max="9971" width="9.140625" style="5"/>
    <col min="9972" max="9972" width="25.42578125" style="5" customWidth="1"/>
    <col min="9973" max="9973" width="0" style="5" hidden="1" customWidth="1"/>
    <col min="9974" max="9974" width="22.42578125" style="5" customWidth="1"/>
    <col min="9975" max="9976" width="34" style="5" customWidth="1"/>
    <col min="9977" max="9977" width="11.7109375" style="5" customWidth="1"/>
    <col min="9978" max="9978" width="14.42578125" style="5" customWidth="1"/>
    <col min="9979" max="9979" width="15.85546875" style="5" customWidth="1"/>
    <col min="9980" max="9980" width="32.140625" style="5" customWidth="1"/>
    <col min="9981" max="9981" width="14" style="5" customWidth="1"/>
    <col min="9982" max="10227" width="9.140625" style="5"/>
    <col min="10228" max="10228" width="25.42578125" style="5" customWidth="1"/>
    <col min="10229" max="10229" width="0" style="5" hidden="1" customWidth="1"/>
    <col min="10230" max="10230" width="22.42578125" style="5" customWidth="1"/>
    <col min="10231" max="10232" width="34" style="5" customWidth="1"/>
    <col min="10233" max="10233" width="11.7109375" style="5" customWidth="1"/>
    <col min="10234" max="10234" width="14.42578125" style="5" customWidth="1"/>
    <col min="10235" max="10235" width="15.85546875" style="5" customWidth="1"/>
    <col min="10236" max="10236" width="32.140625" style="5" customWidth="1"/>
    <col min="10237" max="10237" width="14" style="5" customWidth="1"/>
    <col min="10238" max="10483" width="9.140625" style="5"/>
    <col min="10484" max="10484" width="25.42578125" style="5" customWidth="1"/>
    <col min="10485" max="10485" width="0" style="5" hidden="1" customWidth="1"/>
    <col min="10486" max="10486" width="22.42578125" style="5" customWidth="1"/>
    <col min="10487" max="10488" width="34" style="5" customWidth="1"/>
    <col min="10489" max="10489" width="11.7109375" style="5" customWidth="1"/>
    <col min="10490" max="10490" width="14.42578125" style="5" customWidth="1"/>
    <col min="10491" max="10491" width="15.85546875" style="5" customWidth="1"/>
    <col min="10492" max="10492" width="32.140625" style="5" customWidth="1"/>
    <col min="10493" max="10493" width="14" style="5" customWidth="1"/>
    <col min="10494" max="10739" width="9.140625" style="5"/>
    <col min="10740" max="10740" width="25.42578125" style="5" customWidth="1"/>
    <col min="10741" max="10741" width="0" style="5" hidden="1" customWidth="1"/>
    <col min="10742" max="10742" width="22.42578125" style="5" customWidth="1"/>
    <col min="10743" max="10744" width="34" style="5" customWidth="1"/>
    <col min="10745" max="10745" width="11.7109375" style="5" customWidth="1"/>
    <col min="10746" max="10746" width="14.42578125" style="5" customWidth="1"/>
    <col min="10747" max="10747" width="15.85546875" style="5" customWidth="1"/>
    <col min="10748" max="10748" width="32.140625" style="5" customWidth="1"/>
    <col min="10749" max="10749" width="14" style="5" customWidth="1"/>
    <col min="10750" max="10995" width="9.140625" style="5"/>
    <col min="10996" max="10996" width="25.42578125" style="5" customWidth="1"/>
    <col min="10997" max="10997" width="0" style="5" hidden="1" customWidth="1"/>
    <col min="10998" max="10998" width="22.42578125" style="5" customWidth="1"/>
    <col min="10999" max="11000" width="34" style="5" customWidth="1"/>
    <col min="11001" max="11001" width="11.7109375" style="5" customWidth="1"/>
    <col min="11002" max="11002" width="14.42578125" style="5" customWidth="1"/>
    <col min="11003" max="11003" width="15.85546875" style="5" customWidth="1"/>
    <col min="11004" max="11004" width="32.140625" style="5" customWidth="1"/>
    <col min="11005" max="11005" width="14" style="5" customWidth="1"/>
    <col min="11006" max="11251" width="9.140625" style="5"/>
    <col min="11252" max="11252" width="25.42578125" style="5" customWidth="1"/>
    <col min="11253" max="11253" width="0" style="5" hidden="1" customWidth="1"/>
    <col min="11254" max="11254" width="22.42578125" style="5" customWidth="1"/>
    <col min="11255" max="11256" width="34" style="5" customWidth="1"/>
    <col min="11257" max="11257" width="11.7109375" style="5" customWidth="1"/>
    <col min="11258" max="11258" width="14.42578125" style="5" customWidth="1"/>
    <col min="11259" max="11259" width="15.85546875" style="5" customWidth="1"/>
    <col min="11260" max="11260" width="32.140625" style="5" customWidth="1"/>
    <col min="11261" max="11261" width="14" style="5" customWidth="1"/>
    <col min="11262" max="11507" width="9.140625" style="5"/>
    <col min="11508" max="11508" width="25.42578125" style="5" customWidth="1"/>
    <col min="11509" max="11509" width="0" style="5" hidden="1" customWidth="1"/>
    <col min="11510" max="11510" width="22.42578125" style="5" customWidth="1"/>
    <col min="11511" max="11512" width="34" style="5" customWidth="1"/>
    <col min="11513" max="11513" width="11.7109375" style="5" customWidth="1"/>
    <col min="11514" max="11514" width="14.42578125" style="5" customWidth="1"/>
    <col min="11515" max="11515" width="15.85546875" style="5" customWidth="1"/>
    <col min="11516" max="11516" width="32.140625" style="5" customWidth="1"/>
    <col min="11517" max="11517" width="14" style="5" customWidth="1"/>
    <col min="11518" max="11763" width="9.140625" style="5"/>
    <col min="11764" max="11764" width="25.42578125" style="5" customWidth="1"/>
    <col min="11765" max="11765" width="0" style="5" hidden="1" customWidth="1"/>
    <col min="11766" max="11766" width="22.42578125" style="5" customWidth="1"/>
    <col min="11767" max="11768" width="34" style="5" customWidth="1"/>
    <col min="11769" max="11769" width="11.7109375" style="5" customWidth="1"/>
    <col min="11770" max="11770" width="14.42578125" style="5" customWidth="1"/>
    <col min="11771" max="11771" width="15.85546875" style="5" customWidth="1"/>
    <col min="11772" max="11772" width="32.140625" style="5" customWidth="1"/>
    <col min="11773" max="11773" width="14" style="5" customWidth="1"/>
    <col min="11774" max="12019" width="9.140625" style="5"/>
    <col min="12020" max="12020" width="25.42578125" style="5" customWidth="1"/>
    <col min="12021" max="12021" width="0" style="5" hidden="1" customWidth="1"/>
    <col min="12022" max="12022" width="22.42578125" style="5" customWidth="1"/>
    <col min="12023" max="12024" width="34" style="5" customWidth="1"/>
    <col min="12025" max="12025" width="11.7109375" style="5" customWidth="1"/>
    <col min="12026" max="12026" width="14.42578125" style="5" customWidth="1"/>
    <col min="12027" max="12027" width="15.85546875" style="5" customWidth="1"/>
    <col min="12028" max="12028" width="32.140625" style="5" customWidth="1"/>
    <col min="12029" max="12029" width="14" style="5" customWidth="1"/>
    <col min="12030" max="12275" width="9.140625" style="5"/>
    <col min="12276" max="12276" width="25.42578125" style="5" customWidth="1"/>
    <col min="12277" max="12277" width="0" style="5" hidden="1" customWidth="1"/>
    <col min="12278" max="12278" width="22.42578125" style="5" customWidth="1"/>
    <col min="12279" max="12280" width="34" style="5" customWidth="1"/>
    <col min="12281" max="12281" width="11.7109375" style="5" customWidth="1"/>
    <col min="12282" max="12282" width="14.42578125" style="5" customWidth="1"/>
    <col min="12283" max="12283" width="15.85546875" style="5" customWidth="1"/>
    <col min="12284" max="12284" width="32.140625" style="5" customWidth="1"/>
    <col min="12285" max="12285" width="14" style="5" customWidth="1"/>
    <col min="12286" max="12531" width="9.140625" style="5"/>
    <col min="12532" max="12532" width="25.42578125" style="5" customWidth="1"/>
    <col min="12533" max="12533" width="0" style="5" hidden="1" customWidth="1"/>
    <col min="12534" max="12534" width="22.42578125" style="5" customWidth="1"/>
    <col min="12535" max="12536" width="34" style="5" customWidth="1"/>
    <col min="12537" max="12537" width="11.7109375" style="5" customWidth="1"/>
    <col min="12538" max="12538" width="14.42578125" style="5" customWidth="1"/>
    <col min="12539" max="12539" width="15.85546875" style="5" customWidth="1"/>
    <col min="12540" max="12540" width="32.140625" style="5" customWidth="1"/>
    <col min="12541" max="12541" width="14" style="5" customWidth="1"/>
    <col min="12542" max="12787" width="9.140625" style="5"/>
    <col min="12788" max="12788" width="25.42578125" style="5" customWidth="1"/>
    <col min="12789" max="12789" width="0" style="5" hidden="1" customWidth="1"/>
    <col min="12790" max="12790" width="22.42578125" style="5" customWidth="1"/>
    <col min="12791" max="12792" width="34" style="5" customWidth="1"/>
    <col min="12793" max="12793" width="11.7109375" style="5" customWidth="1"/>
    <col min="12794" max="12794" width="14.42578125" style="5" customWidth="1"/>
    <col min="12795" max="12795" width="15.85546875" style="5" customWidth="1"/>
    <col min="12796" max="12796" width="32.140625" style="5" customWidth="1"/>
    <col min="12797" max="12797" width="14" style="5" customWidth="1"/>
    <col min="12798" max="13043" width="9.140625" style="5"/>
    <col min="13044" max="13044" width="25.42578125" style="5" customWidth="1"/>
    <col min="13045" max="13045" width="0" style="5" hidden="1" customWidth="1"/>
    <col min="13046" max="13046" width="22.42578125" style="5" customWidth="1"/>
    <col min="13047" max="13048" width="34" style="5" customWidth="1"/>
    <col min="13049" max="13049" width="11.7109375" style="5" customWidth="1"/>
    <col min="13050" max="13050" width="14.42578125" style="5" customWidth="1"/>
    <col min="13051" max="13051" width="15.85546875" style="5" customWidth="1"/>
    <col min="13052" max="13052" width="32.140625" style="5" customWidth="1"/>
    <col min="13053" max="13053" width="14" style="5" customWidth="1"/>
    <col min="13054" max="13299" width="9.140625" style="5"/>
    <col min="13300" max="13300" width="25.42578125" style="5" customWidth="1"/>
    <col min="13301" max="13301" width="0" style="5" hidden="1" customWidth="1"/>
    <col min="13302" max="13302" width="22.42578125" style="5" customWidth="1"/>
    <col min="13303" max="13304" width="34" style="5" customWidth="1"/>
    <col min="13305" max="13305" width="11.7109375" style="5" customWidth="1"/>
    <col min="13306" max="13306" width="14.42578125" style="5" customWidth="1"/>
    <col min="13307" max="13307" width="15.85546875" style="5" customWidth="1"/>
    <col min="13308" max="13308" width="32.140625" style="5" customWidth="1"/>
    <col min="13309" max="13309" width="14" style="5" customWidth="1"/>
    <col min="13310" max="13555" width="9.140625" style="5"/>
    <col min="13556" max="13556" width="25.42578125" style="5" customWidth="1"/>
    <col min="13557" max="13557" width="0" style="5" hidden="1" customWidth="1"/>
    <col min="13558" max="13558" width="22.42578125" style="5" customWidth="1"/>
    <col min="13559" max="13560" width="34" style="5" customWidth="1"/>
    <col min="13561" max="13561" width="11.7109375" style="5" customWidth="1"/>
    <col min="13562" max="13562" width="14.42578125" style="5" customWidth="1"/>
    <col min="13563" max="13563" width="15.85546875" style="5" customWidth="1"/>
    <col min="13564" max="13564" width="32.140625" style="5" customWidth="1"/>
    <col min="13565" max="13565" width="14" style="5" customWidth="1"/>
    <col min="13566" max="13811" width="9.140625" style="5"/>
    <col min="13812" max="13812" width="25.42578125" style="5" customWidth="1"/>
    <col min="13813" max="13813" width="0" style="5" hidden="1" customWidth="1"/>
    <col min="13814" max="13814" width="22.42578125" style="5" customWidth="1"/>
    <col min="13815" max="13816" width="34" style="5" customWidth="1"/>
    <col min="13817" max="13817" width="11.7109375" style="5" customWidth="1"/>
    <col min="13818" max="13818" width="14.42578125" style="5" customWidth="1"/>
    <col min="13819" max="13819" width="15.85546875" style="5" customWidth="1"/>
    <col min="13820" max="13820" width="32.140625" style="5" customWidth="1"/>
    <col min="13821" max="13821" width="14" style="5" customWidth="1"/>
    <col min="13822" max="14067" width="9.140625" style="5"/>
    <col min="14068" max="14068" width="25.42578125" style="5" customWidth="1"/>
    <col min="14069" max="14069" width="0" style="5" hidden="1" customWidth="1"/>
    <col min="14070" max="14070" width="22.42578125" style="5" customWidth="1"/>
    <col min="14071" max="14072" width="34" style="5" customWidth="1"/>
    <col min="14073" max="14073" width="11.7109375" style="5" customWidth="1"/>
    <col min="14074" max="14074" width="14.42578125" style="5" customWidth="1"/>
    <col min="14075" max="14075" width="15.85546875" style="5" customWidth="1"/>
    <col min="14076" max="14076" width="32.140625" style="5" customWidth="1"/>
    <col min="14077" max="14077" width="14" style="5" customWidth="1"/>
    <col min="14078" max="14323" width="9.140625" style="5"/>
    <col min="14324" max="14324" width="25.42578125" style="5" customWidth="1"/>
    <col min="14325" max="14325" width="0" style="5" hidden="1" customWidth="1"/>
    <col min="14326" max="14326" width="22.42578125" style="5" customWidth="1"/>
    <col min="14327" max="14328" width="34" style="5" customWidth="1"/>
    <col min="14329" max="14329" width="11.7109375" style="5" customWidth="1"/>
    <col min="14330" max="14330" width="14.42578125" style="5" customWidth="1"/>
    <col min="14331" max="14331" width="15.85546875" style="5" customWidth="1"/>
    <col min="14332" max="14332" width="32.140625" style="5" customWidth="1"/>
    <col min="14333" max="14333" width="14" style="5" customWidth="1"/>
    <col min="14334" max="14579" width="9.140625" style="5"/>
    <col min="14580" max="14580" width="25.42578125" style="5" customWidth="1"/>
    <col min="14581" max="14581" width="0" style="5" hidden="1" customWidth="1"/>
    <col min="14582" max="14582" width="22.42578125" style="5" customWidth="1"/>
    <col min="14583" max="14584" width="34" style="5" customWidth="1"/>
    <col min="14585" max="14585" width="11.7109375" style="5" customWidth="1"/>
    <col min="14586" max="14586" width="14.42578125" style="5" customWidth="1"/>
    <col min="14587" max="14587" width="15.85546875" style="5" customWidth="1"/>
    <col min="14588" max="14588" width="32.140625" style="5" customWidth="1"/>
    <col min="14589" max="14589" width="14" style="5" customWidth="1"/>
    <col min="14590" max="14835" width="9.140625" style="5"/>
    <col min="14836" max="14836" width="25.42578125" style="5" customWidth="1"/>
    <col min="14837" max="14837" width="0" style="5" hidden="1" customWidth="1"/>
    <col min="14838" max="14838" width="22.42578125" style="5" customWidth="1"/>
    <col min="14839" max="14840" width="34" style="5" customWidth="1"/>
    <col min="14841" max="14841" width="11.7109375" style="5" customWidth="1"/>
    <col min="14842" max="14842" width="14.42578125" style="5" customWidth="1"/>
    <col min="14843" max="14843" width="15.85546875" style="5" customWidth="1"/>
    <col min="14844" max="14844" width="32.140625" style="5" customWidth="1"/>
    <col min="14845" max="14845" width="14" style="5" customWidth="1"/>
    <col min="14846" max="15091" width="9.140625" style="5"/>
    <col min="15092" max="15092" width="25.42578125" style="5" customWidth="1"/>
    <col min="15093" max="15093" width="0" style="5" hidden="1" customWidth="1"/>
    <col min="15094" max="15094" width="22.42578125" style="5" customWidth="1"/>
    <col min="15095" max="15096" width="34" style="5" customWidth="1"/>
    <col min="15097" max="15097" width="11.7109375" style="5" customWidth="1"/>
    <col min="15098" max="15098" width="14.42578125" style="5" customWidth="1"/>
    <col min="15099" max="15099" width="15.85546875" style="5" customWidth="1"/>
    <col min="15100" max="15100" width="32.140625" style="5" customWidth="1"/>
    <col min="15101" max="15101" width="14" style="5" customWidth="1"/>
    <col min="15102" max="15347" width="9.140625" style="5"/>
    <col min="15348" max="15348" width="25.42578125" style="5" customWidth="1"/>
    <col min="15349" max="15349" width="0" style="5" hidden="1" customWidth="1"/>
    <col min="15350" max="15350" width="22.42578125" style="5" customWidth="1"/>
    <col min="15351" max="15352" width="34" style="5" customWidth="1"/>
    <col min="15353" max="15353" width="11.7109375" style="5" customWidth="1"/>
    <col min="15354" max="15354" width="14.42578125" style="5" customWidth="1"/>
    <col min="15355" max="15355" width="15.85546875" style="5" customWidth="1"/>
    <col min="15356" max="15356" width="32.140625" style="5" customWidth="1"/>
    <col min="15357" max="15357" width="14" style="5" customWidth="1"/>
    <col min="15358" max="15603" width="9.140625" style="5"/>
    <col min="15604" max="15604" width="25.42578125" style="5" customWidth="1"/>
    <col min="15605" max="15605" width="0" style="5" hidden="1" customWidth="1"/>
    <col min="15606" max="15606" width="22.42578125" style="5" customWidth="1"/>
    <col min="15607" max="15608" width="34" style="5" customWidth="1"/>
    <col min="15609" max="15609" width="11.7109375" style="5" customWidth="1"/>
    <col min="15610" max="15610" width="14.42578125" style="5" customWidth="1"/>
    <col min="15611" max="15611" width="15.85546875" style="5" customWidth="1"/>
    <col min="15612" max="15612" width="32.140625" style="5" customWidth="1"/>
    <col min="15613" max="15613" width="14" style="5" customWidth="1"/>
    <col min="15614" max="15859" width="9.140625" style="5"/>
    <col min="15860" max="15860" width="25.42578125" style="5" customWidth="1"/>
    <col min="15861" max="15861" width="0" style="5" hidden="1" customWidth="1"/>
    <col min="15862" max="15862" width="22.42578125" style="5" customWidth="1"/>
    <col min="15863" max="15864" width="34" style="5" customWidth="1"/>
    <col min="15865" max="15865" width="11.7109375" style="5" customWidth="1"/>
    <col min="15866" max="15866" width="14.42578125" style="5" customWidth="1"/>
    <col min="15867" max="15867" width="15.85546875" style="5" customWidth="1"/>
    <col min="15868" max="15868" width="32.140625" style="5" customWidth="1"/>
    <col min="15869" max="15869" width="14" style="5" customWidth="1"/>
    <col min="15870" max="16115" width="9.140625" style="5"/>
    <col min="16116" max="16116" width="25.42578125" style="5" customWidth="1"/>
    <col min="16117" max="16117" width="0" style="5" hidden="1" customWidth="1"/>
    <col min="16118" max="16118" width="22.42578125" style="5" customWidth="1"/>
    <col min="16119" max="16120" width="34" style="5" customWidth="1"/>
    <col min="16121" max="16121" width="11.7109375" style="5" customWidth="1"/>
    <col min="16122" max="16122" width="14.42578125" style="5" customWidth="1"/>
    <col min="16123" max="16123" width="15.85546875" style="5" customWidth="1"/>
    <col min="16124" max="16124" width="32.140625" style="5" customWidth="1"/>
    <col min="16125" max="16125" width="14" style="5" customWidth="1"/>
    <col min="16126" max="16384" width="9.140625" style="5"/>
  </cols>
  <sheetData>
    <row r="1" spans="1:12" ht="15" customHeight="1" x14ac:dyDescent="0.15">
      <c r="A1" s="1" t="s">
        <v>327</v>
      </c>
      <c r="B1" s="1"/>
      <c r="D1" s="6"/>
      <c r="E1" s="7"/>
      <c r="J1" s="151"/>
      <c r="K1" s="151"/>
    </row>
    <row r="2" spans="1:12" ht="15" customHeight="1" thickBot="1" x14ac:dyDescent="0.2">
      <c r="A2" s="24" t="s">
        <v>328</v>
      </c>
      <c r="B2" s="1"/>
      <c r="C2" s="25"/>
      <c r="D2" s="7"/>
      <c r="E2" s="7"/>
      <c r="F2" s="26"/>
      <c r="G2" s="25"/>
      <c r="H2" s="27"/>
      <c r="I2" s="27"/>
      <c r="J2" s="153"/>
      <c r="K2" s="153"/>
      <c r="L2" s="153"/>
    </row>
    <row r="3" spans="1:12" ht="25.5" customHeight="1" thickBot="1" x14ac:dyDescent="0.2">
      <c r="A3" s="28"/>
      <c r="B3" s="29" t="s">
        <v>0</v>
      </c>
      <c r="C3" s="30" t="s">
        <v>3</v>
      </c>
      <c r="D3" s="31" t="s">
        <v>5</v>
      </c>
      <c r="E3" s="31" t="s">
        <v>4</v>
      </c>
      <c r="F3" s="179" t="s">
        <v>266</v>
      </c>
      <c r="G3" s="179"/>
      <c r="H3" s="179"/>
      <c r="I3" s="144"/>
      <c r="J3" s="180" t="s">
        <v>331</v>
      </c>
      <c r="K3" s="180"/>
      <c r="L3" s="180"/>
    </row>
    <row r="4" spans="1:12" ht="21.75" customHeight="1" thickBot="1" x14ac:dyDescent="0.2">
      <c r="A4" s="32"/>
      <c r="B4" s="33" t="s">
        <v>194</v>
      </c>
      <c r="C4" s="34" t="s">
        <v>195</v>
      </c>
      <c r="D4" s="3" t="s">
        <v>6</v>
      </c>
      <c r="E4" s="3" t="s">
        <v>326</v>
      </c>
      <c r="F4" s="2">
        <v>2012</v>
      </c>
      <c r="G4" s="2">
        <v>2013</v>
      </c>
      <c r="H4" s="2">
        <v>2014</v>
      </c>
      <c r="I4" s="145"/>
      <c r="J4" s="2">
        <v>2012</v>
      </c>
      <c r="K4" s="2">
        <v>2013</v>
      </c>
      <c r="L4" s="2">
        <v>2014</v>
      </c>
    </row>
    <row r="5" spans="1:12" ht="15" customHeight="1" thickBot="1" x14ac:dyDescent="0.2">
      <c r="A5" s="35" t="s">
        <v>196</v>
      </c>
      <c r="B5" s="36"/>
      <c r="C5" s="37"/>
      <c r="D5" s="37"/>
      <c r="E5" s="38"/>
      <c r="F5" s="39">
        <v>237</v>
      </c>
      <c r="G5" s="40">
        <v>258</v>
      </c>
      <c r="H5" s="40">
        <f>H6+H209</f>
        <v>276</v>
      </c>
      <c r="I5" s="146"/>
      <c r="J5" s="154">
        <f>SUM(J6,J209)</f>
        <v>34919.19</v>
      </c>
      <c r="K5" s="154">
        <f>SUM(K6,K209)</f>
        <v>37098.300000000003</v>
      </c>
      <c r="L5" s="154">
        <f>SUM(L6,L209)</f>
        <v>40014.1</v>
      </c>
    </row>
    <row r="6" spans="1:12" ht="15" customHeight="1" x14ac:dyDescent="0.15">
      <c r="A6" s="41" t="s">
        <v>1</v>
      </c>
      <c r="B6" s="42"/>
      <c r="C6" s="43"/>
      <c r="D6" s="44"/>
      <c r="E6" s="45"/>
      <c r="F6" s="46">
        <v>161</v>
      </c>
      <c r="G6" s="46">
        <f>(G7+G46+G113+G116+G137+G161+G165+G169+G175+G179+G182+G184+G196+G200+G204+G206)</f>
        <v>167</v>
      </c>
      <c r="H6" s="46">
        <f>(H7+H46+H113+H116+H137+H161+H165+H169+H175+H179+H182+H184+H196+H200+H204+H206+H202)</f>
        <v>173</v>
      </c>
      <c r="I6" s="46"/>
      <c r="J6" s="155">
        <f>SUM(J7,J46,J113,J116,J137,J161,J165,J173,J179,J182,J184,J196,J200,J204,J206)</f>
        <v>24548.69</v>
      </c>
      <c r="K6" s="155">
        <f>SUM(K7,K46,K113,K116,K137,K161,K165,K169,K175,K179,K182,K184,K196,K200,K204,K206)</f>
        <v>25081.29</v>
      </c>
      <c r="L6" s="155">
        <f>SUM(L7,L46,L113,L116,L137,L161,L165,L169,L175,L179,L182,L184,L196,L200,,L202,L204,L206)</f>
        <v>26026.489999999998</v>
      </c>
    </row>
    <row r="7" spans="1:12" ht="15" customHeight="1" x14ac:dyDescent="0.15">
      <c r="A7" s="47" t="s">
        <v>267</v>
      </c>
      <c r="B7" s="27"/>
      <c r="C7" s="48"/>
      <c r="D7" s="49"/>
      <c r="E7" s="27"/>
      <c r="F7" s="17">
        <v>38</v>
      </c>
      <c r="G7" s="50">
        <v>38</v>
      </c>
      <c r="H7" s="50">
        <v>38</v>
      </c>
      <c r="I7" s="50"/>
      <c r="J7" s="156">
        <v>5822.59</v>
      </c>
      <c r="K7" s="156">
        <f>SUM(K8:K45)</f>
        <v>5821.49</v>
      </c>
      <c r="L7" s="156">
        <f>SUM(L8:L45)</f>
        <v>5809.19</v>
      </c>
    </row>
    <row r="8" spans="1:12" ht="15" customHeight="1" x14ac:dyDescent="0.15">
      <c r="A8" s="51"/>
      <c r="B8" s="9" t="s">
        <v>13</v>
      </c>
      <c r="C8" s="52" t="s">
        <v>223</v>
      </c>
      <c r="D8" s="53">
        <v>725</v>
      </c>
      <c r="E8" s="54">
        <v>1989</v>
      </c>
      <c r="F8" s="55"/>
      <c r="G8" s="54"/>
      <c r="H8" s="54"/>
      <c r="I8" s="54"/>
      <c r="J8" s="157">
        <v>109.5</v>
      </c>
      <c r="K8" s="157">
        <v>109.5</v>
      </c>
      <c r="L8" s="157">
        <v>109.5</v>
      </c>
    </row>
    <row r="9" spans="1:12" ht="15" customHeight="1" x14ac:dyDescent="0.15">
      <c r="A9" s="51"/>
      <c r="B9" s="9" t="s">
        <v>49</v>
      </c>
      <c r="C9" s="52" t="s">
        <v>224</v>
      </c>
      <c r="D9" s="53">
        <v>866</v>
      </c>
      <c r="E9" s="54">
        <v>1989</v>
      </c>
      <c r="F9" s="55"/>
      <c r="G9" s="54"/>
      <c r="H9" s="54"/>
      <c r="I9" s="54"/>
      <c r="J9" s="157">
        <v>142</v>
      </c>
      <c r="K9" s="157">
        <v>142</v>
      </c>
      <c r="L9" s="157">
        <v>142</v>
      </c>
    </row>
    <row r="10" spans="1:12" ht="15" customHeight="1" x14ac:dyDescent="0.15">
      <c r="A10" s="51"/>
      <c r="B10" s="9" t="s">
        <v>12</v>
      </c>
      <c r="C10" s="52" t="s">
        <v>225</v>
      </c>
      <c r="D10" s="53">
        <v>1400</v>
      </c>
      <c r="E10" s="54">
        <v>1990</v>
      </c>
      <c r="F10" s="55"/>
      <c r="G10" s="54"/>
      <c r="H10" s="54"/>
      <c r="I10" s="54"/>
      <c r="J10" s="157">
        <v>45.3</v>
      </c>
      <c r="K10" s="157">
        <v>45.3</v>
      </c>
      <c r="L10" s="157">
        <v>45.3</v>
      </c>
    </row>
    <row r="11" spans="1:12" ht="15" customHeight="1" x14ac:dyDescent="0.15">
      <c r="A11" s="51"/>
      <c r="B11" s="9" t="s">
        <v>12</v>
      </c>
      <c r="C11" s="52" t="s">
        <v>50</v>
      </c>
      <c r="D11" s="53">
        <v>1550</v>
      </c>
      <c r="E11" s="54">
        <v>1991</v>
      </c>
      <c r="F11" s="55"/>
      <c r="G11" s="54"/>
      <c r="H11" s="54"/>
      <c r="I11" s="54"/>
      <c r="J11" s="157">
        <v>128.5</v>
      </c>
      <c r="K11" s="157">
        <v>130.4</v>
      </c>
      <c r="L11" s="157">
        <v>130.4</v>
      </c>
    </row>
    <row r="12" spans="1:12" ht="15" customHeight="1" x14ac:dyDescent="0.15">
      <c r="A12" s="51"/>
      <c r="B12" s="9" t="s">
        <v>51</v>
      </c>
      <c r="C12" s="52" t="s">
        <v>226</v>
      </c>
      <c r="D12" s="53">
        <v>240</v>
      </c>
      <c r="E12" s="54">
        <v>1992</v>
      </c>
      <c r="F12" s="55"/>
      <c r="G12" s="54"/>
      <c r="H12" s="54"/>
      <c r="I12" s="54"/>
      <c r="J12" s="157">
        <v>101.6</v>
      </c>
      <c r="K12" s="157">
        <v>101.6</v>
      </c>
      <c r="L12" s="157">
        <v>101.6</v>
      </c>
    </row>
    <row r="13" spans="1:12" ht="15" customHeight="1" x14ac:dyDescent="0.15">
      <c r="A13" s="51"/>
      <c r="B13" s="9" t="s">
        <v>26</v>
      </c>
      <c r="C13" s="52" t="s">
        <v>227</v>
      </c>
      <c r="D13" s="53">
        <v>890</v>
      </c>
      <c r="E13" s="54">
        <v>1996</v>
      </c>
      <c r="F13" s="55"/>
      <c r="G13" s="54"/>
      <c r="H13" s="54"/>
      <c r="I13" s="54"/>
      <c r="J13" s="157">
        <v>139.80000000000001</v>
      </c>
      <c r="K13" s="157">
        <v>139.80000000000001</v>
      </c>
      <c r="L13" s="157">
        <v>139.80000000000001</v>
      </c>
    </row>
    <row r="14" spans="1:12" ht="15" customHeight="1" x14ac:dyDescent="0.15">
      <c r="A14" s="51"/>
      <c r="B14" s="9" t="s">
        <v>30</v>
      </c>
      <c r="C14" s="52" t="s">
        <v>228</v>
      </c>
      <c r="D14" s="53">
        <v>1200</v>
      </c>
      <c r="E14" s="54">
        <v>1996</v>
      </c>
      <c r="F14" s="55"/>
      <c r="G14" s="54"/>
      <c r="H14" s="54"/>
      <c r="I14" s="54"/>
      <c r="J14" s="157">
        <v>212</v>
      </c>
      <c r="K14" s="157">
        <v>212</v>
      </c>
      <c r="L14" s="157">
        <v>212</v>
      </c>
    </row>
    <row r="15" spans="1:12" ht="15" customHeight="1" x14ac:dyDescent="0.15">
      <c r="A15" s="51"/>
      <c r="B15" s="9" t="s">
        <v>30</v>
      </c>
      <c r="C15" s="52" t="s">
        <v>229</v>
      </c>
      <c r="D15" s="53">
        <v>1350</v>
      </c>
      <c r="E15" s="54">
        <v>1996</v>
      </c>
      <c r="F15" s="55"/>
      <c r="G15" s="54"/>
      <c r="H15" s="54"/>
      <c r="I15" s="54"/>
      <c r="J15" s="157">
        <v>118.5</v>
      </c>
      <c r="K15" s="157">
        <v>118.5</v>
      </c>
      <c r="L15" s="157">
        <v>118.5</v>
      </c>
    </row>
    <row r="16" spans="1:12" ht="15" customHeight="1" x14ac:dyDescent="0.15">
      <c r="A16" s="51"/>
      <c r="B16" s="9" t="s">
        <v>30</v>
      </c>
      <c r="C16" s="52" t="s">
        <v>230</v>
      </c>
      <c r="D16" s="53">
        <v>1285</v>
      </c>
      <c r="E16" s="54">
        <v>1996</v>
      </c>
      <c r="F16" s="55"/>
      <c r="G16" s="54"/>
      <c r="H16" s="54"/>
      <c r="I16" s="54"/>
      <c r="J16" s="157">
        <v>99.5</v>
      </c>
      <c r="K16" s="157">
        <v>99.5</v>
      </c>
      <c r="L16" s="157">
        <v>99.5</v>
      </c>
    </row>
    <row r="17" spans="1:12" ht="15" customHeight="1" x14ac:dyDescent="0.15">
      <c r="A17" s="51"/>
      <c r="B17" s="9" t="s">
        <v>30</v>
      </c>
      <c r="C17" s="52" t="s">
        <v>231</v>
      </c>
      <c r="D17" s="53">
        <v>820</v>
      </c>
      <c r="E17" s="54">
        <v>1996</v>
      </c>
      <c r="F17" s="55"/>
      <c r="G17" s="54"/>
      <c r="H17" s="54"/>
      <c r="I17" s="54"/>
      <c r="J17" s="157">
        <v>143.30000000000001</v>
      </c>
      <c r="K17" s="157">
        <v>143.30000000000001</v>
      </c>
      <c r="L17" s="157">
        <v>143.30000000000001</v>
      </c>
    </row>
    <row r="18" spans="1:12" ht="15" customHeight="1" x14ac:dyDescent="0.15">
      <c r="A18" s="51"/>
      <c r="B18" s="9" t="s">
        <v>30</v>
      </c>
      <c r="C18" s="52" t="s">
        <v>232</v>
      </c>
      <c r="D18" s="53">
        <v>1200</v>
      </c>
      <c r="E18" s="54">
        <v>1996</v>
      </c>
      <c r="F18" s="55"/>
      <c r="G18" s="54"/>
      <c r="H18" s="54"/>
      <c r="I18" s="54"/>
      <c r="J18" s="157">
        <v>93</v>
      </c>
      <c r="K18" s="157">
        <v>93</v>
      </c>
      <c r="L18" s="157">
        <v>93</v>
      </c>
    </row>
    <row r="19" spans="1:12" ht="15" customHeight="1" x14ac:dyDescent="0.15">
      <c r="A19" s="51"/>
      <c r="B19" s="9" t="s">
        <v>13</v>
      </c>
      <c r="C19" s="52" t="s">
        <v>233</v>
      </c>
      <c r="D19" s="53">
        <v>800</v>
      </c>
      <c r="E19" s="54">
        <v>1997</v>
      </c>
      <c r="F19" s="55"/>
      <c r="G19" s="54"/>
      <c r="H19" s="54"/>
      <c r="I19" s="54"/>
      <c r="J19" s="157">
        <v>105.3</v>
      </c>
      <c r="K19" s="157">
        <v>105.3</v>
      </c>
      <c r="L19" s="157">
        <v>105.3</v>
      </c>
    </row>
    <row r="20" spans="1:12" ht="15" customHeight="1" x14ac:dyDescent="0.15">
      <c r="A20" s="51"/>
      <c r="B20" s="9" t="s">
        <v>15</v>
      </c>
      <c r="C20" s="52" t="s">
        <v>234</v>
      </c>
      <c r="D20" s="53">
        <v>613</v>
      </c>
      <c r="E20" s="54">
        <v>1997</v>
      </c>
      <c r="F20" s="55"/>
      <c r="G20" s="54"/>
      <c r="H20" s="54"/>
      <c r="I20" s="54"/>
      <c r="J20" s="157">
        <v>111.3</v>
      </c>
      <c r="K20" s="157">
        <v>111.3</v>
      </c>
      <c r="L20" s="157">
        <v>111.3</v>
      </c>
    </row>
    <row r="21" spans="1:12" ht="15" customHeight="1" x14ac:dyDescent="0.15">
      <c r="A21" s="51"/>
      <c r="B21" s="9" t="s">
        <v>15</v>
      </c>
      <c r="C21" s="52" t="s">
        <v>235</v>
      </c>
      <c r="D21" s="53">
        <v>706</v>
      </c>
      <c r="E21" s="54">
        <v>1997</v>
      </c>
      <c r="F21" s="55"/>
      <c r="G21" s="54"/>
      <c r="H21" s="54"/>
      <c r="I21" s="54"/>
      <c r="J21" s="157">
        <v>105.5</v>
      </c>
      <c r="K21" s="157">
        <v>105.5</v>
      </c>
      <c r="L21" s="157">
        <v>105.5</v>
      </c>
    </row>
    <row r="22" spans="1:12" ht="15" customHeight="1" x14ac:dyDescent="0.15">
      <c r="A22" s="51"/>
      <c r="B22" s="9" t="s">
        <v>15</v>
      </c>
      <c r="C22" s="52" t="s">
        <v>236</v>
      </c>
      <c r="D22" s="53">
        <v>445</v>
      </c>
      <c r="E22" s="54">
        <v>1997</v>
      </c>
      <c r="F22" s="55"/>
      <c r="G22" s="54"/>
      <c r="H22" s="54"/>
      <c r="I22" s="54"/>
      <c r="J22" s="157">
        <v>84.9</v>
      </c>
      <c r="K22" s="157">
        <v>84.9</v>
      </c>
      <c r="L22" s="157">
        <v>84.9</v>
      </c>
    </row>
    <row r="23" spans="1:12" ht="15" customHeight="1" x14ac:dyDescent="0.15">
      <c r="A23" s="51"/>
      <c r="B23" s="9" t="s">
        <v>12</v>
      </c>
      <c r="C23" s="52" t="s">
        <v>237</v>
      </c>
      <c r="D23" s="53">
        <v>1460</v>
      </c>
      <c r="E23" s="54">
        <v>1997</v>
      </c>
      <c r="F23" s="56"/>
      <c r="G23" s="27"/>
      <c r="H23" s="27"/>
      <c r="I23" s="27"/>
      <c r="J23" s="157">
        <v>234.6</v>
      </c>
      <c r="K23" s="157">
        <v>234.6</v>
      </c>
      <c r="L23" s="157">
        <v>234.6</v>
      </c>
    </row>
    <row r="24" spans="1:12" ht="15" customHeight="1" x14ac:dyDescent="0.15">
      <c r="A24" s="51"/>
      <c r="B24" s="9" t="s">
        <v>49</v>
      </c>
      <c r="C24" s="52" t="s">
        <v>238</v>
      </c>
      <c r="D24" s="53">
        <v>1150</v>
      </c>
      <c r="E24" s="54">
        <v>1997</v>
      </c>
      <c r="F24" s="55"/>
      <c r="G24" s="54"/>
      <c r="H24" s="54"/>
      <c r="I24" s="54"/>
      <c r="J24" s="157">
        <v>74.2</v>
      </c>
      <c r="K24" s="157">
        <v>74.2</v>
      </c>
      <c r="L24" s="157">
        <v>74.2</v>
      </c>
    </row>
    <row r="25" spans="1:12" ht="15" customHeight="1" x14ac:dyDescent="0.15">
      <c r="A25" s="51"/>
      <c r="B25" s="9" t="s">
        <v>58</v>
      </c>
      <c r="C25" s="52" t="s">
        <v>239</v>
      </c>
      <c r="D25" s="53">
        <v>1350</v>
      </c>
      <c r="E25" s="54">
        <v>1997</v>
      </c>
      <c r="F25" s="55"/>
      <c r="G25" s="54"/>
      <c r="H25" s="54"/>
      <c r="I25" s="54"/>
      <c r="J25" s="157">
        <v>100.5</v>
      </c>
      <c r="K25" s="157">
        <v>100.5</v>
      </c>
      <c r="L25" s="157">
        <v>100.5</v>
      </c>
    </row>
    <row r="26" spans="1:12" ht="15" customHeight="1" x14ac:dyDescent="0.15">
      <c r="A26" s="51"/>
      <c r="B26" s="9" t="s">
        <v>58</v>
      </c>
      <c r="C26" s="52" t="s">
        <v>240</v>
      </c>
      <c r="D26" s="53">
        <v>1380</v>
      </c>
      <c r="E26" s="54">
        <v>1997</v>
      </c>
      <c r="F26" s="55"/>
      <c r="G26" s="54"/>
      <c r="H26" s="54"/>
      <c r="I26" s="54"/>
      <c r="J26" s="157">
        <v>153</v>
      </c>
      <c r="K26" s="157">
        <v>153</v>
      </c>
      <c r="L26" s="157">
        <v>153</v>
      </c>
    </row>
    <row r="27" spans="1:12" ht="15" customHeight="1" x14ac:dyDescent="0.15">
      <c r="A27" s="51"/>
      <c r="B27" s="9" t="s">
        <v>80</v>
      </c>
      <c r="C27" s="52" t="s">
        <v>157</v>
      </c>
      <c r="D27" s="53">
        <v>1020</v>
      </c>
      <c r="E27" s="54">
        <v>1997</v>
      </c>
      <c r="F27" s="55"/>
      <c r="G27" s="54"/>
      <c r="H27" s="54"/>
      <c r="I27" s="54"/>
      <c r="J27" s="157">
        <v>86.29</v>
      </c>
      <c r="K27" s="157">
        <v>86.29</v>
      </c>
      <c r="L27" s="157">
        <v>86.29</v>
      </c>
    </row>
    <row r="28" spans="1:12" ht="15" customHeight="1" x14ac:dyDescent="0.15">
      <c r="A28" s="51"/>
      <c r="B28" s="9" t="s">
        <v>21</v>
      </c>
      <c r="C28" s="52" t="s">
        <v>241</v>
      </c>
      <c r="D28" s="53">
        <v>1400</v>
      </c>
      <c r="E28" s="54">
        <v>1997</v>
      </c>
      <c r="F28" s="55"/>
      <c r="G28" s="54"/>
      <c r="H28" s="54"/>
      <c r="I28" s="54"/>
      <c r="J28" s="157">
        <v>240</v>
      </c>
      <c r="K28" s="157">
        <v>240</v>
      </c>
      <c r="L28" s="157">
        <v>226.1</v>
      </c>
    </row>
    <row r="29" spans="1:12" ht="15" customHeight="1" x14ac:dyDescent="0.15">
      <c r="A29" s="51"/>
      <c r="B29" s="9" t="s">
        <v>80</v>
      </c>
      <c r="C29" s="57" t="s">
        <v>242</v>
      </c>
      <c r="D29" s="14">
        <v>1250</v>
      </c>
      <c r="E29" s="58">
        <v>1998</v>
      </c>
      <c r="F29" s="55"/>
      <c r="G29" s="13"/>
      <c r="H29" s="13"/>
      <c r="I29" s="13"/>
      <c r="J29" s="158">
        <v>86.7</v>
      </c>
      <c r="K29" s="158">
        <v>86.7</v>
      </c>
      <c r="L29" s="157">
        <v>86.7</v>
      </c>
    </row>
    <row r="30" spans="1:12" ht="15" customHeight="1" x14ac:dyDescent="0.15">
      <c r="A30" s="51"/>
      <c r="B30" s="59" t="s">
        <v>71</v>
      </c>
      <c r="C30" s="14" t="s">
        <v>243</v>
      </c>
      <c r="D30" s="14">
        <v>1200</v>
      </c>
      <c r="E30" s="58">
        <v>2000</v>
      </c>
      <c r="F30" s="55"/>
      <c r="G30" s="13"/>
      <c r="H30" s="13"/>
      <c r="I30" s="13"/>
      <c r="J30" s="158">
        <v>133</v>
      </c>
      <c r="K30" s="158">
        <v>133</v>
      </c>
      <c r="L30" s="157">
        <v>134.6</v>
      </c>
    </row>
    <row r="31" spans="1:12" ht="15" customHeight="1" x14ac:dyDescent="0.15">
      <c r="A31" s="51"/>
      <c r="B31" s="59" t="s">
        <v>58</v>
      </c>
      <c r="C31" s="14" t="s">
        <v>244</v>
      </c>
      <c r="D31" s="14">
        <v>1500</v>
      </c>
      <c r="E31" s="58">
        <v>2000</v>
      </c>
      <c r="F31" s="55"/>
      <c r="G31" s="13"/>
      <c r="H31" s="13"/>
      <c r="I31" s="13"/>
      <c r="J31" s="158">
        <v>110.3</v>
      </c>
      <c r="K31" s="158">
        <v>150</v>
      </c>
      <c r="L31" s="157">
        <v>150</v>
      </c>
    </row>
    <row r="32" spans="1:12" ht="15" customHeight="1" x14ac:dyDescent="0.15">
      <c r="A32" s="60"/>
      <c r="B32" s="61" t="s">
        <v>71</v>
      </c>
      <c r="C32" s="62" t="s">
        <v>245</v>
      </c>
      <c r="D32" s="63">
        <v>595</v>
      </c>
      <c r="E32" s="64">
        <v>2000</v>
      </c>
      <c r="F32" s="65"/>
      <c r="G32" s="64"/>
      <c r="H32" s="64"/>
      <c r="I32" s="64"/>
      <c r="J32" s="159">
        <v>150</v>
      </c>
      <c r="K32" s="159">
        <v>110.3</v>
      </c>
      <c r="L32" s="157">
        <v>110.3</v>
      </c>
    </row>
    <row r="33" spans="1:12" ht="15" customHeight="1" x14ac:dyDescent="0.15">
      <c r="A33" s="60"/>
      <c r="B33" s="61" t="s">
        <v>71</v>
      </c>
      <c r="C33" s="62" t="s">
        <v>246</v>
      </c>
      <c r="D33" s="63">
        <v>1250</v>
      </c>
      <c r="E33" s="64">
        <v>2000</v>
      </c>
      <c r="F33" s="65"/>
      <c r="G33" s="64"/>
      <c r="H33" s="64"/>
      <c r="I33" s="64"/>
      <c r="J33" s="159">
        <v>191.9</v>
      </c>
      <c r="K33" s="159">
        <v>191.9</v>
      </c>
      <c r="L33" s="157">
        <v>191.9</v>
      </c>
    </row>
    <row r="34" spans="1:12" ht="15" customHeight="1" x14ac:dyDescent="0.15">
      <c r="A34" s="51"/>
      <c r="B34" s="66" t="s">
        <v>71</v>
      </c>
      <c r="C34" s="57" t="s">
        <v>247</v>
      </c>
      <c r="D34" s="15">
        <v>1450</v>
      </c>
      <c r="E34" s="15">
        <v>2001</v>
      </c>
      <c r="F34" s="55"/>
      <c r="G34" s="13"/>
      <c r="H34" s="13"/>
      <c r="I34" s="13"/>
      <c r="J34" s="158">
        <v>203.6</v>
      </c>
      <c r="K34" s="158">
        <v>203.6</v>
      </c>
      <c r="L34" s="157">
        <v>203.6</v>
      </c>
    </row>
    <row r="35" spans="1:12" ht="15" customHeight="1" x14ac:dyDescent="0.15">
      <c r="A35" s="51"/>
      <c r="B35" s="67" t="s">
        <v>81</v>
      </c>
      <c r="C35" s="57" t="s">
        <v>248</v>
      </c>
      <c r="D35" s="15">
        <v>1400</v>
      </c>
      <c r="E35" s="15">
        <v>2003</v>
      </c>
      <c r="F35" s="55"/>
      <c r="G35" s="13"/>
      <c r="H35" s="13"/>
      <c r="I35" s="13"/>
      <c r="J35" s="158">
        <v>580</v>
      </c>
      <c r="K35" s="158">
        <v>580.79999999999995</v>
      </c>
      <c r="L35" s="157">
        <v>580.79999999999995</v>
      </c>
    </row>
    <row r="36" spans="1:12" ht="15" customHeight="1" x14ac:dyDescent="0.15">
      <c r="A36" s="51"/>
      <c r="B36" s="67" t="s">
        <v>11</v>
      </c>
      <c r="C36" s="57" t="s">
        <v>82</v>
      </c>
      <c r="D36" s="15">
        <v>1500</v>
      </c>
      <c r="E36" s="15">
        <v>2005</v>
      </c>
      <c r="F36" s="55"/>
      <c r="G36" s="13"/>
      <c r="H36" s="13"/>
      <c r="I36" s="13"/>
      <c r="J36" s="158">
        <v>169.5</v>
      </c>
      <c r="K36" s="158">
        <v>169.5</v>
      </c>
      <c r="L36" s="157">
        <v>169.5</v>
      </c>
    </row>
    <row r="37" spans="1:12" ht="15" customHeight="1" x14ac:dyDescent="0.15">
      <c r="A37" s="51"/>
      <c r="B37" s="59" t="s">
        <v>11</v>
      </c>
      <c r="C37" s="57" t="s">
        <v>249</v>
      </c>
      <c r="D37" s="15">
        <v>1410</v>
      </c>
      <c r="E37" s="13">
        <v>2005</v>
      </c>
      <c r="F37" s="55"/>
      <c r="G37" s="13"/>
      <c r="H37" s="13"/>
      <c r="I37" s="13"/>
      <c r="J37" s="157">
        <v>272.5</v>
      </c>
      <c r="K37" s="157">
        <v>272.5</v>
      </c>
      <c r="L37" s="157">
        <v>272.5</v>
      </c>
    </row>
    <row r="38" spans="1:12" ht="15" customHeight="1" x14ac:dyDescent="0.15">
      <c r="A38" s="51"/>
      <c r="B38" s="59" t="s">
        <v>11</v>
      </c>
      <c r="C38" s="57" t="s">
        <v>250</v>
      </c>
      <c r="D38" s="14">
        <v>1550</v>
      </c>
      <c r="E38" s="58">
        <v>2005</v>
      </c>
      <c r="F38" s="55"/>
      <c r="G38" s="13"/>
      <c r="H38" s="13"/>
      <c r="I38" s="13"/>
      <c r="J38" s="158">
        <v>258</v>
      </c>
      <c r="K38" s="158">
        <v>258</v>
      </c>
      <c r="L38" s="157">
        <v>258</v>
      </c>
    </row>
    <row r="39" spans="1:12" ht="15" customHeight="1" x14ac:dyDescent="0.15">
      <c r="A39" s="51"/>
      <c r="B39" s="67" t="s">
        <v>11</v>
      </c>
      <c r="C39" s="57" t="s">
        <v>83</v>
      </c>
      <c r="D39" s="14">
        <v>1650</v>
      </c>
      <c r="E39" s="58">
        <v>2005</v>
      </c>
      <c r="F39" s="55"/>
      <c r="G39" s="13"/>
      <c r="H39" s="13"/>
      <c r="I39" s="13"/>
      <c r="J39" s="158">
        <v>89</v>
      </c>
      <c r="K39" s="158">
        <v>89</v>
      </c>
      <c r="L39" s="157">
        <v>89</v>
      </c>
    </row>
    <row r="40" spans="1:12" s="27" customFormat="1" ht="15" customHeight="1" x14ac:dyDescent="0.15">
      <c r="A40" s="51"/>
      <c r="B40" s="67" t="s">
        <v>11</v>
      </c>
      <c r="C40" s="57" t="s">
        <v>83</v>
      </c>
      <c r="D40" s="14">
        <v>1550</v>
      </c>
      <c r="E40" s="58">
        <v>2005</v>
      </c>
      <c r="F40" s="55"/>
      <c r="G40" s="13"/>
      <c r="H40" s="13"/>
      <c r="I40" s="13"/>
      <c r="J40" s="158">
        <v>246</v>
      </c>
      <c r="K40" s="158">
        <v>246</v>
      </c>
      <c r="L40" s="157">
        <v>246</v>
      </c>
    </row>
    <row r="41" spans="1:12" s="27" customFormat="1" ht="15" customHeight="1" x14ac:dyDescent="0.15">
      <c r="A41" s="51"/>
      <c r="B41" s="67" t="s">
        <v>81</v>
      </c>
      <c r="C41" s="57" t="s">
        <v>200</v>
      </c>
      <c r="D41" s="14">
        <v>1750</v>
      </c>
      <c r="E41" s="58">
        <v>2006</v>
      </c>
      <c r="F41" s="55"/>
      <c r="G41" s="13"/>
      <c r="H41" s="13"/>
      <c r="I41" s="13"/>
      <c r="J41" s="158">
        <v>64.3</v>
      </c>
      <c r="K41" s="158">
        <v>64.3</v>
      </c>
      <c r="L41" s="157">
        <v>64.3</v>
      </c>
    </row>
    <row r="42" spans="1:12" s="27" customFormat="1" ht="15" customHeight="1" x14ac:dyDescent="0.15">
      <c r="A42" s="51"/>
      <c r="B42" s="67" t="s">
        <v>11</v>
      </c>
      <c r="C42" s="57" t="s">
        <v>7</v>
      </c>
      <c r="D42" s="14">
        <v>1707</v>
      </c>
      <c r="E42" s="58">
        <v>2007</v>
      </c>
      <c r="F42" s="55"/>
      <c r="G42" s="13"/>
      <c r="H42" s="13"/>
      <c r="I42" s="13"/>
      <c r="J42" s="158">
        <v>114.5</v>
      </c>
      <c r="K42" s="158">
        <v>83</v>
      </c>
      <c r="L42" s="157">
        <v>83</v>
      </c>
    </row>
    <row r="43" spans="1:12" s="27" customFormat="1" ht="15" customHeight="1" x14ac:dyDescent="0.15">
      <c r="A43" s="51"/>
      <c r="B43" s="67" t="s">
        <v>81</v>
      </c>
      <c r="C43" s="57" t="s">
        <v>251</v>
      </c>
      <c r="D43" s="15">
        <v>1300</v>
      </c>
      <c r="E43" s="58">
        <v>2007</v>
      </c>
      <c r="F43" s="55"/>
      <c r="G43" s="13"/>
      <c r="H43" s="13"/>
      <c r="I43" s="13"/>
      <c r="J43" s="157">
        <v>83</v>
      </c>
      <c r="K43" s="157">
        <v>110.7</v>
      </c>
      <c r="L43" s="157">
        <v>110.7</v>
      </c>
    </row>
    <row r="44" spans="1:12" s="27" customFormat="1" ht="15" customHeight="1" x14ac:dyDescent="0.15">
      <c r="A44" s="51"/>
      <c r="B44" s="67" t="s">
        <v>80</v>
      </c>
      <c r="C44" s="57" t="s">
        <v>252</v>
      </c>
      <c r="D44" s="15">
        <v>1750</v>
      </c>
      <c r="E44" s="15">
        <v>2007</v>
      </c>
      <c r="F44" s="55"/>
      <c r="G44" s="13"/>
      <c r="H44" s="13"/>
      <c r="I44" s="13"/>
      <c r="J44" s="158">
        <v>145.5</v>
      </c>
      <c r="K44" s="158">
        <v>145.5</v>
      </c>
      <c r="L44" s="157">
        <v>145.5</v>
      </c>
    </row>
    <row r="45" spans="1:12" s="27" customFormat="1" ht="15" customHeight="1" x14ac:dyDescent="0.15">
      <c r="A45" s="51"/>
      <c r="B45" s="67" t="s">
        <v>80</v>
      </c>
      <c r="C45" s="13" t="s">
        <v>61</v>
      </c>
      <c r="D45" s="15">
        <v>850</v>
      </c>
      <c r="E45" s="15">
        <v>2008</v>
      </c>
      <c r="F45" s="55"/>
      <c r="G45" s="13"/>
      <c r="H45" s="13"/>
      <c r="I45" s="13"/>
      <c r="J45" s="158">
        <v>296.2</v>
      </c>
      <c r="K45" s="158">
        <v>296.2</v>
      </c>
      <c r="L45" s="157">
        <v>296.2</v>
      </c>
    </row>
    <row r="46" spans="1:12" s="27" customFormat="1" ht="15" customHeight="1" x14ac:dyDescent="0.15">
      <c r="A46" s="51" t="s">
        <v>268</v>
      </c>
      <c r="B46" s="9"/>
      <c r="C46" s="57"/>
      <c r="D46" s="68"/>
      <c r="E46" s="69"/>
      <c r="F46" s="16">
        <v>56</v>
      </c>
      <c r="G46" s="4">
        <v>57</v>
      </c>
      <c r="H46" s="4">
        <v>58</v>
      </c>
      <c r="I46" s="4"/>
      <c r="J46" s="160">
        <v>8257.2000000000007</v>
      </c>
      <c r="K46" s="160">
        <f>SUM(K47:K50,K55:K102,K107:K111)</f>
        <v>8248.9000000000015</v>
      </c>
      <c r="L46" s="160">
        <f>SUM(L47:L50,L55:L102,L107:L112)</f>
        <v>8822.4000000000015</v>
      </c>
    </row>
    <row r="47" spans="1:12" s="27" customFormat="1" ht="15" customHeight="1" x14ac:dyDescent="0.15">
      <c r="A47" s="51"/>
      <c r="B47" s="67" t="s">
        <v>11</v>
      </c>
      <c r="C47" s="13" t="s">
        <v>7</v>
      </c>
      <c r="D47" s="15">
        <v>950</v>
      </c>
      <c r="E47" s="13">
        <v>1995</v>
      </c>
      <c r="F47" s="55"/>
      <c r="G47" s="13"/>
      <c r="H47" s="13"/>
      <c r="I47" s="13"/>
      <c r="J47" s="157">
        <v>123</v>
      </c>
      <c r="K47" s="157">
        <v>123</v>
      </c>
      <c r="L47" s="157">
        <v>123</v>
      </c>
    </row>
    <row r="48" spans="1:12" s="27" customFormat="1" ht="15" customHeight="1" x14ac:dyDescent="0.15">
      <c r="A48" s="51"/>
      <c r="B48" s="67" t="s">
        <v>12</v>
      </c>
      <c r="C48" s="13" t="s">
        <v>8</v>
      </c>
      <c r="D48" s="15">
        <v>760</v>
      </c>
      <c r="E48" s="13">
        <v>1995</v>
      </c>
      <c r="F48" s="55"/>
      <c r="G48" s="13"/>
      <c r="H48" s="13"/>
      <c r="I48" s="13"/>
      <c r="J48" s="157">
        <v>163.4</v>
      </c>
      <c r="K48" s="157">
        <v>163.4</v>
      </c>
      <c r="L48" s="157">
        <v>163.4</v>
      </c>
    </row>
    <row r="49" spans="1:12" s="27" customFormat="1" ht="15" customHeight="1" x14ac:dyDescent="0.15">
      <c r="A49" s="51"/>
      <c r="B49" s="67" t="s">
        <v>13</v>
      </c>
      <c r="C49" s="13" t="s">
        <v>9</v>
      </c>
      <c r="D49" s="14">
        <v>700</v>
      </c>
      <c r="E49" s="58">
        <v>1995</v>
      </c>
      <c r="F49" s="55"/>
      <c r="G49" s="13"/>
      <c r="H49" s="13"/>
      <c r="I49" s="13"/>
      <c r="J49" s="158">
        <v>114.6</v>
      </c>
      <c r="K49" s="158">
        <v>114.6</v>
      </c>
      <c r="L49" s="157">
        <v>114.6</v>
      </c>
    </row>
    <row r="50" spans="1:12" ht="15" customHeight="1" x14ac:dyDescent="0.15">
      <c r="A50" s="51"/>
      <c r="B50" s="67" t="s">
        <v>14</v>
      </c>
      <c r="C50" s="13" t="s">
        <v>10</v>
      </c>
      <c r="D50" s="14">
        <v>680</v>
      </c>
      <c r="E50" s="58">
        <v>1995</v>
      </c>
      <c r="F50" s="55"/>
      <c r="G50" s="13"/>
      <c r="H50" s="13"/>
      <c r="I50" s="13"/>
      <c r="J50" s="158">
        <v>88.6</v>
      </c>
      <c r="K50" s="158">
        <v>88.6</v>
      </c>
      <c r="L50" s="157">
        <v>88.6</v>
      </c>
    </row>
    <row r="51" spans="1:12" ht="15" customHeight="1" x14ac:dyDescent="0.15">
      <c r="A51" s="1" t="s">
        <v>327</v>
      </c>
      <c r="B51" s="1"/>
      <c r="D51" s="6"/>
      <c r="E51" s="7"/>
      <c r="J51" s="151"/>
      <c r="K51" s="151"/>
      <c r="L51" s="161"/>
    </row>
    <row r="52" spans="1:12" ht="15" customHeight="1" thickBot="1" x14ac:dyDescent="0.2">
      <c r="A52" s="24" t="s">
        <v>329</v>
      </c>
      <c r="B52" s="1"/>
      <c r="C52" s="25"/>
      <c r="D52" s="7"/>
      <c r="E52" s="7"/>
      <c r="F52" s="56"/>
      <c r="G52" s="27"/>
      <c r="H52" s="27"/>
      <c r="I52" s="27"/>
      <c r="J52" s="151"/>
      <c r="K52" s="151"/>
      <c r="L52" s="159"/>
    </row>
    <row r="53" spans="1:12" ht="27" customHeight="1" thickBot="1" x14ac:dyDescent="0.2">
      <c r="A53" s="28"/>
      <c r="B53" s="29" t="s">
        <v>0</v>
      </c>
      <c r="C53" s="30" t="s">
        <v>3</v>
      </c>
      <c r="D53" s="31" t="s">
        <v>5</v>
      </c>
      <c r="E53" s="31" t="s">
        <v>4</v>
      </c>
      <c r="F53" s="179" t="s">
        <v>266</v>
      </c>
      <c r="G53" s="179"/>
      <c r="H53" s="179"/>
      <c r="I53" s="144"/>
      <c r="J53" s="180" t="s">
        <v>331</v>
      </c>
      <c r="K53" s="180"/>
      <c r="L53" s="180"/>
    </row>
    <row r="54" spans="1:12" s="27" customFormat="1" ht="29.25" customHeight="1" thickBot="1" x14ac:dyDescent="0.2">
      <c r="A54" s="32"/>
      <c r="B54" s="33" t="s">
        <v>194</v>
      </c>
      <c r="C54" s="34" t="s">
        <v>195</v>
      </c>
      <c r="D54" s="3" t="s">
        <v>6</v>
      </c>
      <c r="E54" s="3" t="s">
        <v>326</v>
      </c>
      <c r="F54" s="2">
        <v>2012</v>
      </c>
      <c r="G54" s="2">
        <v>2013</v>
      </c>
      <c r="H54" s="2">
        <v>2014</v>
      </c>
      <c r="I54" s="2"/>
      <c r="J54" s="2">
        <v>2012</v>
      </c>
      <c r="K54" s="2">
        <v>2013</v>
      </c>
      <c r="L54" s="2">
        <v>2014</v>
      </c>
    </row>
    <row r="55" spans="1:12" s="27" customFormat="1" ht="15" customHeight="1" x14ac:dyDescent="0.15">
      <c r="A55" s="51"/>
      <c r="B55" s="9" t="s">
        <v>21</v>
      </c>
      <c r="C55" s="13" t="s">
        <v>22</v>
      </c>
      <c r="D55" s="14">
        <v>920</v>
      </c>
      <c r="E55" s="70">
        <v>1996</v>
      </c>
      <c r="F55" s="55"/>
      <c r="G55" s="13"/>
      <c r="H55" s="13"/>
      <c r="I55" s="64"/>
      <c r="J55" s="158">
        <v>158</v>
      </c>
      <c r="K55" s="158">
        <v>158</v>
      </c>
      <c r="L55" s="157">
        <v>157.1</v>
      </c>
    </row>
    <row r="56" spans="1:12" s="27" customFormat="1" ht="15" customHeight="1" x14ac:dyDescent="0.15">
      <c r="A56" s="51"/>
      <c r="B56" s="67"/>
      <c r="C56" s="13" t="s">
        <v>23</v>
      </c>
      <c r="D56" s="14">
        <v>480</v>
      </c>
      <c r="E56" s="58">
        <v>1996</v>
      </c>
      <c r="F56" s="55"/>
      <c r="G56" s="13"/>
      <c r="H56" s="13"/>
      <c r="I56" s="13"/>
      <c r="J56" s="158">
        <v>125.9</v>
      </c>
      <c r="K56" s="158">
        <v>125.9</v>
      </c>
      <c r="L56" s="157">
        <v>125.9</v>
      </c>
    </row>
    <row r="57" spans="1:12" ht="15" customHeight="1" x14ac:dyDescent="0.15">
      <c r="A57" s="51"/>
      <c r="B57" s="67" t="s">
        <v>24</v>
      </c>
      <c r="C57" s="13" t="s">
        <v>25</v>
      </c>
      <c r="D57" s="14">
        <v>584</v>
      </c>
      <c r="E57" s="58">
        <v>1996</v>
      </c>
      <c r="F57" s="55"/>
      <c r="G57" s="13"/>
      <c r="H57" s="13"/>
      <c r="I57" s="13"/>
      <c r="J57" s="158">
        <v>135.69999999999999</v>
      </c>
      <c r="K57" s="158">
        <v>135.69999999999999</v>
      </c>
      <c r="L57" s="157">
        <v>135.69999999999999</v>
      </c>
    </row>
    <row r="58" spans="1:12" ht="15" customHeight="1" x14ac:dyDescent="0.15">
      <c r="A58" s="51"/>
      <c r="B58" s="67" t="s">
        <v>26</v>
      </c>
      <c r="C58" s="13" t="s">
        <v>27</v>
      </c>
      <c r="D58" s="15">
        <v>500</v>
      </c>
      <c r="E58" s="58">
        <v>1996</v>
      </c>
      <c r="F58" s="55"/>
      <c r="G58" s="13"/>
      <c r="H58" s="13"/>
      <c r="I58" s="13"/>
      <c r="J58" s="158">
        <v>143.5</v>
      </c>
      <c r="K58" s="158">
        <v>143.5</v>
      </c>
      <c r="L58" s="157">
        <v>143.5</v>
      </c>
    </row>
    <row r="59" spans="1:12" ht="15" customHeight="1" x14ac:dyDescent="0.15">
      <c r="A59" s="51"/>
      <c r="B59" s="67" t="s">
        <v>15</v>
      </c>
      <c r="C59" s="13" t="s">
        <v>16</v>
      </c>
      <c r="D59" s="15">
        <v>270</v>
      </c>
      <c r="E59" s="58">
        <v>1996</v>
      </c>
      <c r="F59" s="55"/>
      <c r="G59" s="13"/>
      <c r="H59" s="13"/>
      <c r="I59" s="13"/>
      <c r="J59" s="158">
        <v>145.1</v>
      </c>
      <c r="K59" s="158">
        <v>145.1</v>
      </c>
      <c r="L59" s="157">
        <v>145.1</v>
      </c>
    </row>
    <row r="60" spans="1:12" ht="15" customHeight="1" x14ac:dyDescent="0.15">
      <c r="A60" s="71"/>
      <c r="B60" s="72"/>
      <c r="C60" s="73" t="s">
        <v>17</v>
      </c>
      <c r="D60" s="74">
        <v>220</v>
      </c>
      <c r="E60" s="75">
        <v>1996</v>
      </c>
      <c r="F60" s="76"/>
      <c r="G60" s="73"/>
      <c r="H60" s="73"/>
      <c r="I60" s="73"/>
      <c r="J60" s="162">
        <v>183.5</v>
      </c>
      <c r="K60" s="162">
        <v>183.5</v>
      </c>
      <c r="L60" s="163">
        <v>183.5</v>
      </c>
    </row>
    <row r="61" spans="1:12" ht="15" customHeight="1" x14ac:dyDescent="0.15">
      <c r="A61" s="77"/>
      <c r="B61" s="78"/>
      <c r="C61" s="79" t="s">
        <v>18</v>
      </c>
      <c r="D61" s="80">
        <v>340</v>
      </c>
      <c r="E61" s="81">
        <v>1996</v>
      </c>
      <c r="F61" s="82"/>
      <c r="G61" s="79"/>
      <c r="H61" s="79"/>
      <c r="I61" s="79"/>
      <c r="J61" s="164">
        <v>136.6</v>
      </c>
      <c r="K61" s="164">
        <v>136.6</v>
      </c>
      <c r="L61" s="165">
        <v>136.6</v>
      </c>
    </row>
    <row r="62" spans="1:12" ht="15" customHeight="1" x14ac:dyDescent="0.15">
      <c r="A62" s="77"/>
      <c r="B62" s="78"/>
      <c r="C62" s="79" t="s">
        <v>19</v>
      </c>
      <c r="D62" s="80">
        <v>750</v>
      </c>
      <c r="E62" s="81">
        <v>1996</v>
      </c>
      <c r="F62" s="82"/>
      <c r="G62" s="79"/>
      <c r="H62" s="79"/>
      <c r="I62" s="79"/>
      <c r="J62" s="164">
        <v>150</v>
      </c>
      <c r="K62" s="164">
        <v>150</v>
      </c>
      <c r="L62" s="165">
        <v>150</v>
      </c>
    </row>
    <row r="63" spans="1:12" ht="15" customHeight="1" x14ac:dyDescent="0.15">
      <c r="A63" s="77"/>
      <c r="B63" s="78"/>
      <c r="C63" s="79" t="s">
        <v>20</v>
      </c>
      <c r="D63" s="80">
        <v>120</v>
      </c>
      <c r="E63" s="81">
        <v>1996</v>
      </c>
      <c r="F63" s="83"/>
      <c r="G63" s="84"/>
      <c r="H63" s="84"/>
      <c r="I63" s="84"/>
      <c r="J63" s="164">
        <v>98</v>
      </c>
      <c r="K63" s="164">
        <v>98</v>
      </c>
      <c r="L63" s="165">
        <v>98</v>
      </c>
    </row>
    <row r="64" spans="1:12" ht="15" customHeight="1" x14ac:dyDescent="0.15">
      <c r="A64" s="77"/>
      <c r="B64" s="78"/>
      <c r="C64" s="79" t="s">
        <v>221</v>
      </c>
      <c r="D64" s="80">
        <v>150</v>
      </c>
      <c r="E64" s="81">
        <v>1996</v>
      </c>
      <c r="F64" s="82"/>
      <c r="G64" s="79"/>
      <c r="H64" s="79"/>
      <c r="I64" s="79"/>
      <c r="J64" s="164">
        <v>317.3</v>
      </c>
      <c r="K64" s="164">
        <v>317.3</v>
      </c>
      <c r="L64" s="165">
        <v>317.3</v>
      </c>
    </row>
    <row r="65" spans="1:12" ht="15" customHeight="1" x14ac:dyDescent="0.15">
      <c r="A65" s="60"/>
      <c r="B65" s="85"/>
      <c r="C65" s="86" t="s">
        <v>222</v>
      </c>
      <c r="D65" s="87">
        <v>690</v>
      </c>
      <c r="E65" s="88">
        <v>1996</v>
      </c>
      <c r="F65" s="89"/>
      <c r="G65" s="90"/>
      <c r="H65" s="90"/>
      <c r="I65" s="90"/>
      <c r="J65" s="166">
        <v>139.19999999999999</v>
      </c>
      <c r="K65" s="166">
        <v>139.19999999999999</v>
      </c>
      <c r="L65" s="167">
        <v>139.19999999999999</v>
      </c>
    </row>
    <row r="66" spans="1:12" ht="15" customHeight="1" x14ac:dyDescent="0.15">
      <c r="A66" s="51"/>
      <c r="B66" s="67" t="s">
        <v>28</v>
      </c>
      <c r="C66" s="91" t="s">
        <v>29</v>
      </c>
      <c r="D66" s="92">
        <v>706</v>
      </c>
      <c r="E66" s="13">
        <v>1996</v>
      </c>
      <c r="F66" s="55"/>
      <c r="G66" s="93"/>
      <c r="H66" s="93"/>
      <c r="I66" s="93"/>
      <c r="J66" s="168">
        <v>198</v>
      </c>
      <c r="K66" s="168">
        <v>198</v>
      </c>
      <c r="L66" s="157">
        <v>198</v>
      </c>
    </row>
    <row r="67" spans="1:12" ht="15" customHeight="1" x14ac:dyDescent="0.15">
      <c r="A67" s="51"/>
      <c r="B67" s="67" t="s">
        <v>30</v>
      </c>
      <c r="C67" s="13" t="s">
        <v>84</v>
      </c>
      <c r="D67" s="15">
        <v>340</v>
      </c>
      <c r="E67" s="15">
        <v>1996</v>
      </c>
      <c r="F67" s="55"/>
      <c r="G67" s="13"/>
      <c r="H67" s="13"/>
      <c r="I67" s="13"/>
      <c r="J67" s="158">
        <v>292.89999999999998</v>
      </c>
      <c r="K67" s="158">
        <v>292.89999999999998</v>
      </c>
      <c r="L67" s="157">
        <v>292.89999999999998</v>
      </c>
    </row>
    <row r="68" spans="1:12" ht="15" customHeight="1" x14ac:dyDescent="0.15">
      <c r="A68" s="51"/>
      <c r="B68" s="67" t="s">
        <v>12</v>
      </c>
      <c r="C68" s="57" t="s">
        <v>31</v>
      </c>
      <c r="D68" s="15">
        <v>650</v>
      </c>
      <c r="E68" s="15">
        <v>1996</v>
      </c>
      <c r="F68" s="55"/>
      <c r="G68" s="13"/>
      <c r="H68" s="13"/>
      <c r="I68" s="13"/>
      <c r="J68" s="158">
        <v>119.5</v>
      </c>
      <c r="K68" s="158">
        <v>119.8</v>
      </c>
      <c r="L68" s="157">
        <v>119.8</v>
      </c>
    </row>
    <row r="69" spans="1:12" ht="15" customHeight="1" x14ac:dyDescent="0.15">
      <c r="A69" s="51"/>
      <c r="B69" s="67" t="s">
        <v>13</v>
      </c>
      <c r="C69" s="57" t="s">
        <v>85</v>
      </c>
      <c r="D69" s="14">
        <v>250</v>
      </c>
      <c r="E69" s="15">
        <v>1996</v>
      </c>
      <c r="J69" s="157">
        <v>10.5</v>
      </c>
      <c r="K69" s="157">
        <v>10.5</v>
      </c>
      <c r="L69" s="157">
        <v>327.2</v>
      </c>
    </row>
    <row r="70" spans="1:12" ht="15" customHeight="1" x14ac:dyDescent="0.15">
      <c r="A70" s="51"/>
      <c r="B70" s="67" t="s">
        <v>32</v>
      </c>
      <c r="C70" s="57" t="s">
        <v>86</v>
      </c>
      <c r="D70" s="15">
        <v>513</v>
      </c>
      <c r="E70" s="15">
        <v>1996</v>
      </c>
      <c r="F70" s="55"/>
      <c r="G70" s="13"/>
      <c r="H70" s="13"/>
      <c r="I70" s="13"/>
      <c r="J70" s="158">
        <v>121</v>
      </c>
      <c r="K70" s="158">
        <v>121</v>
      </c>
      <c r="L70" s="157">
        <v>121</v>
      </c>
    </row>
    <row r="71" spans="1:12" ht="15" customHeight="1" x14ac:dyDescent="0.15">
      <c r="A71" s="51"/>
      <c r="B71" s="67" t="s">
        <v>33</v>
      </c>
      <c r="C71" s="13" t="s">
        <v>34</v>
      </c>
      <c r="D71" s="14">
        <v>1000</v>
      </c>
      <c r="E71" s="15">
        <v>1996</v>
      </c>
      <c r="F71" s="55"/>
      <c r="G71" s="13"/>
      <c r="H71" s="13"/>
      <c r="I71" s="13"/>
      <c r="J71" s="158">
        <v>106.5</v>
      </c>
      <c r="K71" s="158">
        <v>106.5</v>
      </c>
      <c r="L71" s="157">
        <v>106.5</v>
      </c>
    </row>
    <row r="72" spans="1:12" ht="15" customHeight="1" x14ac:dyDescent="0.15">
      <c r="A72" s="71"/>
      <c r="B72" s="94"/>
      <c r="C72" s="73" t="s">
        <v>35</v>
      </c>
      <c r="D72" s="95">
        <v>250</v>
      </c>
      <c r="E72" s="74">
        <v>1996</v>
      </c>
      <c r="F72" s="96"/>
      <c r="G72" s="97"/>
      <c r="H72" s="97"/>
      <c r="I72" s="97"/>
      <c r="J72" s="162">
        <v>110</v>
      </c>
      <c r="K72" s="162">
        <v>110</v>
      </c>
      <c r="L72" s="163">
        <v>110</v>
      </c>
    </row>
    <row r="73" spans="1:12" ht="15" customHeight="1" x14ac:dyDescent="0.15">
      <c r="A73" s="77"/>
      <c r="B73" s="78"/>
      <c r="C73" s="79" t="s">
        <v>36</v>
      </c>
      <c r="D73" s="98">
        <v>750</v>
      </c>
      <c r="E73" s="80">
        <v>1996</v>
      </c>
      <c r="F73" s="83"/>
      <c r="G73" s="84"/>
      <c r="H73" s="84"/>
      <c r="I73" s="84"/>
      <c r="J73" s="164">
        <v>138.5</v>
      </c>
      <c r="K73" s="164">
        <v>138.5</v>
      </c>
      <c r="L73" s="165">
        <v>138.5</v>
      </c>
    </row>
    <row r="74" spans="1:12" ht="15" customHeight="1" x14ac:dyDescent="0.15">
      <c r="A74" s="77"/>
      <c r="B74" s="78"/>
      <c r="C74" s="79" t="s">
        <v>37</v>
      </c>
      <c r="D74" s="98">
        <v>850</v>
      </c>
      <c r="E74" s="80">
        <v>1996</v>
      </c>
      <c r="F74" s="99"/>
      <c r="G74" s="100"/>
      <c r="H74" s="100"/>
      <c r="I74" s="100"/>
      <c r="J74" s="164">
        <v>134.5</v>
      </c>
      <c r="K74" s="164">
        <v>134.5</v>
      </c>
      <c r="L74" s="165">
        <v>134.5</v>
      </c>
    </row>
    <row r="75" spans="1:12" ht="15" customHeight="1" x14ac:dyDescent="0.15">
      <c r="A75" s="77"/>
      <c r="B75" s="78"/>
      <c r="C75" s="79" t="s">
        <v>38</v>
      </c>
      <c r="D75" s="98">
        <v>900</v>
      </c>
      <c r="E75" s="80">
        <v>1996</v>
      </c>
      <c r="F75" s="83"/>
      <c r="G75" s="84"/>
      <c r="H75" s="84"/>
      <c r="I75" s="84"/>
      <c r="J75" s="164">
        <v>159</v>
      </c>
      <c r="K75" s="164">
        <v>159</v>
      </c>
      <c r="L75" s="165">
        <v>159</v>
      </c>
    </row>
    <row r="76" spans="1:12" ht="15" customHeight="1" x14ac:dyDescent="0.15">
      <c r="A76" s="101"/>
      <c r="B76" s="85"/>
      <c r="C76" s="86" t="s">
        <v>39</v>
      </c>
      <c r="D76" s="102">
        <v>950</v>
      </c>
      <c r="E76" s="87">
        <v>1996</v>
      </c>
      <c r="F76" s="103"/>
      <c r="G76" s="86"/>
      <c r="H76" s="86"/>
      <c r="I76" s="86"/>
      <c r="J76" s="166">
        <v>113</v>
      </c>
      <c r="K76" s="166">
        <v>113</v>
      </c>
      <c r="L76" s="167">
        <v>113</v>
      </c>
    </row>
    <row r="77" spans="1:12" ht="15" customHeight="1" x14ac:dyDescent="0.15">
      <c r="A77" s="51"/>
      <c r="B77" s="67" t="s">
        <v>40</v>
      </c>
      <c r="C77" s="13" t="s">
        <v>41</v>
      </c>
      <c r="D77" s="14">
        <v>50</v>
      </c>
      <c r="E77" s="15">
        <v>1996</v>
      </c>
      <c r="F77" s="55"/>
      <c r="G77" s="13"/>
      <c r="H77" s="13"/>
      <c r="I77" s="13"/>
      <c r="J77" s="158">
        <v>171.3</v>
      </c>
      <c r="K77" s="158">
        <v>171.3</v>
      </c>
      <c r="L77" s="157">
        <v>171.3</v>
      </c>
    </row>
    <row r="78" spans="1:12" ht="15" customHeight="1" x14ac:dyDescent="0.15">
      <c r="A78" s="71"/>
      <c r="B78" s="72"/>
      <c r="C78" s="73" t="s">
        <v>198</v>
      </c>
      <c r="D78" s="95">
        <v>520</v>
      </c>
      <c r="E78" s="74">
        <v>1996</v>
      </c>
      <c r="F78" s="76"/>
      <c r="G78" s="73"/>
      <c r="H78" s="73"/>
      <c r="I78" s="73"/>
      <c r="J78" s="162">
        <v>86</v>
      </c>
      <c r="K78" s="162">
        <v>82.7</v>
      </c>
      <c r="L78" s="163">
        <v>82.7</v>
      </c>
    </row>
    <row r="79" spans="1:12" ht="15" customHeight="1" x14ac:dyDescent="0.15">
      <c r="A79" s="77"/>
      <c r="B79" s="78"/>
      <c r="C79" s="79" t="s">
        <v>199</v>
      </c>
      <c r="D79" s="98">
        <v>520</v>
      </c>
      <c r="E79" s="80">
        <v>1996</v>
      </c>
      <c r="F79" s="82"/>
      <c r="G79" s="79"/>
      <c r="H79" s="79"/>
      <c r="I79" s="79"/>
      <c r="J79" s="164">
        <v>48.5</v>
      </c>
      <c r="K79" s="164">
        <v>52</v>
      </c>
      <c r="L79" s="165">
        <v>52</v>
      </c>
    </row>
    <row r="80" spans="1:12" ht="15" customHeight="1" x14ac:dyDescent="0.15">
      <c r="A80" s="77"/>
      <c r="B80" s="78"/>
      <c r="C80" s="79" t="s">
        <v>42</v>
      </c>
      <c r="D80" s="98">
        <v>970</v>
      </c>
      <c r="E80" s="80">
        <v>1996</v>
      </c>
      <c r="F80" s="82"/>
      <c r="G80" s="79"/>
      <c r="H80" s="79"/>
      <c r="I80" s="79"/>
      <c r="J80" s="164">
        <v>140</v>
      </c>
      <c r="K80" s="164">
        <v>140</v>
      </c>
      <c r="L80" s="165">
        <v>141.6</v>
      </c>
    </row>
    <row r="81" spans="1:12" ht="15" customHeight="1" x14ac:dyDescent="0.15">
      <c r="A81" s="77"/>
      <c r="B81" s="78"/>
      <c r="C81" s="79" t="s">
        <v>46</v>
      </c>
      <c r="D81" s="98">
        <v>600</v>
      </c>
      <c r="E81" s="80">
        <v>1996</v>
      </c>
      <c r="F81" s="82"/>
      <c r="G81" s="79"/>
      <c r="H81" s="79"/>
      <c r="I81" s="79"/>
      <c r="J81" s="164">
        <v>218.5</v>
      </c>
      <c r="K81" s="164">
        <v>218.5</v>
      </c>
      <c r="L81" s="165">
        <v>230.3</v>
      </c>
    </row>
    <row r="82" spans="1:12" ht="15" customHeight="1" x14ac:dyDescent="0.15">
      <c r="A82" s="77"/>
      <c r="B82" s="78"/>
      <c r="C82" s="79" t="s">
        <v>43</v>
      </c>
      <c r="D82" s="98">
        <v>960</v>
      </c>
      <c r="E82" s="80">
        <v>1996</v>
      </c>
      <c r="F82" s="82"/>
      <c r="G82" s="79"/>
      <c r="H82" s="79"/>
      <c r="I82" s="79"/>
      <c r="J82" s="164">
        <v>207</v>
      </c>
      <c r="K82" s="164">
        <v>202.3</v>
      </c>
      <c r="L82" s="165">
        <v>202.3</v>
      </c>
    </row>
    <row r="83" spans="1:12" ht="15" customHeight="1" x14ac:dyDescent="0.15">
      <c r="A83" s="77"/>
      <c r="B83" s="78"/>
      <c r="C83" s="79" t="s">
        <v>44</v>
      </c>
      <c r="D83" s="98">
        <v>410</v>
      </c>
      <c r="E83" s="80">
        <v>1996</v>
      </c>
      <c r="F83" s="82"/>
      <c r="G83" s="79"/>
      <c r="H83" s="79"/>
      <c r="I83" s="79"/>
      <c r="J83" s="164">
        <v>127.5</v>
      </c>
      <c r="K83" s="164">
        <v>127.5</v>
      </c>
      <c r="L83" s="165">
        <v>127.9</v>
      </c>
    </row>
    <row r="84" spans="1:12" ht="15" customHeight="1" x14ac:dyDescent="0.15">
      <c r="A84" s="77"/>
      <c r="B84" s="78"/>
      <c r="C84" s="79" t="s">
        <v>45</v>
      </c>
      <c r="D84" s="98">
        <v>600</v>
      </c>
      <c r="E84" s="80">
        <v>1996</v>
      </c>
      <c r="F84" s="82"/>
      <c r="G84" s="79"/>
      <c r="H84" s="79"/>
      <c r="I84" s="79"/>
      <c r="J84" s="164">
        <v>244</v>
      </c>
      <c r="K84" s="164">
        <v>244</v>
      </c>
      <c r="L84" s="165">
        <v>245.7</v>
      </c>
    </row>
    <row r="85" spans="1:12" ht="15" customHeight="1" x14ac:dyDescent="0.15">
      <c r="A85" s="77"/>
      <c r="B85" s="78"/>
      <c r="C85" s="79" t="s">
        <v>47</v>
      </c>
      <c r="D85" s="98">
        <v>565</v>
      </c>
      <c r="E85" s="80">
        <v>1996</v>
      </c>
      <c r="F85" s="82"/>
      <c r="G85" s="79"/>
      <c r="H85" s="79"/>
      <c r="I85" s="79"/>
      <c r="J85" s="164">
        <v>231.5</v>
      </c>
      <c r="K85" s="164">
        <v>226.7</v>
      </c>
      <c r="L85" s="165">
        <v>226.7</v>
      </c>
    </row>
    <row r="86" spans="1:12" ht="15" customHeight="1" x14ac:dyDescent="0.15">
      <c r="A86" s="60"/>
      <c r="B86" s="104"/>
      <c r="C86" s="86" t="s">
        <v>48</v>
      </c>
      <c r="D86" s="102">
        <v>565</v>
      </c>
      <c r="E86" s="87">
        <v>1996</v>
      </c>
      <c r="F86" s="103"/>
      <c r="G86" s="86"/>
      <c r="H86" s="86"/>
      <c r="I86" s="86"/>
      <c r="J86" s="166">
        <v>155</v>
      </c>
      <c r="K86" s="166">
        <v>153.69999999999999</v>
      </c>
      <c r="L86" s="167">
        <v>153.69999999999999</v>
      </c>
    </row>
    <row r="87" spans="1:12" ht="15" customHeight="1" x14ac:dyDescent="0.15">
      <c r="A87" s="51"/>
      <c r="B87" s="67" t="s">
        <v>80</v>
      </c>
      <c r="C87" s="13" t="s">
        <v>60</v>
      </c>
      <c r="D87" s="14">
        <v>865</v>
      </c>
      <c r="E87" s="15">
        <v>1997</v>
      </c>
      <c r="F87" s="55"/>
      <c r="G87" s="13"/>
      <c r="H87" s="13"/>
      <c r="I87" s="13"/>
      <c r="J87" s="158">
        <v>136.19999999999999</v>
      </c>
      <c r="K87" s="158">
        <v>136.19999999999999</v>
      </c>
      <c r="L87" s="157">
        <v>136.19999999999999</v>
      </c>
    </row>
    <row r="88" spans="1:12" ht="15" customHeight="1" x14ac:dyDescent="0.15">
      <c r="A88" s="71"/>
      <c r="B88" s="72"/>
      <c r="C88" s="73" t="s">
        <v>61</v>
      </c>
      <c r="D88" s="95">
        <v>450</v>
      </c>
      <c r="E88" s="74">
        <v>1997</v>
      </c>
      <c r="F88" s="76"/>
      <c r="G88" s="73"/>
      <c r="H88" s="73"/>
      <c r="I88" s="73"/>
      <c r="J88" s="162">
        <v>155.69999999999999</v>
      </c>
      <c r="K88" s="162">
        <v>155.69999999999999</v>
      </c>
      <c r="L88" s="163">
        <v>155.69999999999999</v>
      </c>
    </row>
    <row r="89" spans="1:12" ht="15" customHeight="1" x14ac:dyDescent="0.15">
      <c r="A89" s="77"/>
      <c r="B89" s="105"/>
      <c r="C89" s="79" t="s">
        <v>61</v>
      </c>
      <c r="D89" s="98">
        <v>400</v>
      </c>
      <c r="E89" s="80">
        <v>1997</v>
      </c>
      <c r="F89" s="82"/>
      <c r="G89" s="79"/>
      <c r="H89" s="79"/>
      <c r="I89" s="79"/>
      <c r="J89" s="164">
        <v>100.5</v>
      </c>
      <c r="K89" s="164">
        <v>100.5</v>
      </c>
      <c r="L89" s="165">
        <v>100.5</v>
      </c>
    </row>
    <row r="90" spans="1:12" ht="15" customHeight="1" x14ac:dyDescent="0.15">
      <c r="A90" s="104"/>
      <c r="B90" s="104"/>
      <c r="C90" s="86" t="s">
        <v>62</v>
      </c>
      <c r="D90" s="102">
        <v>930</v>
      </c>
      <c r="E90" s="87">
        <v>1997</v>
      </c>
      <c r="F90" s="103"/>
      <c r="G90" s="86"/>
      <c r="H90" s="86"/>
      <c r="I90" s="86"/>
      <c r="J90" s="166">
        <v>72.5</v>
      </c>
      <c r="K90" s="166">
        <v>72.5</v>
      </c>
      <c r="L90" s="167">
        <v>72.5</v>
      </c>
    </row>
    <row r="91" spans="1:12" ht="15" customHeight="1" x14ac:dyDescent="0.15">
      <c r="A91" s="51"/>
      <c r="B91" s="67" t="s">
        <v>12</v>
      </c>
      <c r="C91" s="13" t="s">
        <v>57</v>
      </c>
      <c r="D91" s="15">
        <v>820</v>
      </c>
      <c r="E91" s="15">
        <v>1997</v>
      </c>
      <c r="F91" s="55"/>
      <c r="G91" s="13"/>
      <c r="H91" s="13"/>
      <c r="I91" s="13"/>
      <c r="J91" s="158">
        <v>119.5</v>
      </c>
      <c r="K91" s="158">
        <v>119.5</v>
      </c>
      <c r="L91" s="157">
        <v>119.5</v>
      </c>
    </row>
    <row r="92" spans="1:12" ht="15" customHeight="1" x14ac:dyDescent="0.15">
      <c r="A92" s="51"/>
      <c r="B92" s="67" t="s">
        <v>14</v>
      </c>
      <c r="C92" s="13" t="s">
        <v>53</v>
      </c>
      <c r="D92" s="14">
        <v>397</v>
      </c>
      <c r="E92" s="58">
        <v>1997</v>
      </c>
      <c r="F92" s="55"/>
      <c r="G92" s="13"/>
      <c r="H92" s="13"/>
      <c r="I92" s="13"/>
      <c r="J92" s="158">
        <v>49.3</v>
      </c>
      <c r="K92" s="158">
        <v>49.3</v>
      </c>
      <c r="L92" s="157">
        <v>49.3</v>
      </c>
    </row>
    <row r="93" spans="1:12" ht="15" customHeight="1" x14ac:dyDescent="0.15">
      <c r="A93" s="106"/>
      <c r="B93" s="107"/>
      <c r="C93" s="13" t="s">
        <v>54</v>
      </c>
      <c r="D93" s="14">
        <v>700</v>
      </c>
      <c r="E93" s="58">
        <v>1997</v>
      </c>
      <c r="F93" s="108"/>
      <c r="G93" s="69"/>
      <c r="H93" s="69"/>
      <c r="I93" s="69"/>
      <c r="J93" s="158">
        <v>130.69999999999999</v>
      </c>
      <c r="K93" s="158">
        <v>130.69999999999999</v>
      </c>
      <c r="L93" s="157">
        <v>130.69999999999999</v>
      </c>
    </row>
    <row r="94" spans="1:12" ht="15" customHeight="1" x14ac:dyDescent="0.15">
      <c r="A94" s="106"/>
      <c r="B94" s="67" t="s">
        <v>13</v>
      </c>
      <c r="C94" s="13" t="s">
        <v>52</v>
      </c>
      <c r="D94" s="15">
        <v>850</v>
      </c>
      <c r="E94" s="15">
        <v>1997</v>
      </c>
      <c r="F94" s="108"/>
      <c r="G94" s="69"/>
      <c r="H94" s="69"/>
      <c r="I94" s="69"/>
      <c r="J94" s="158">
        <v>122.1</v>
      </c>
      <c r="K94" s="158">
        <v>122.1</v>
      </c>
      <c r="L94" s="157">
        <v>122.1</v>
      </c>
    </row>
    <row r="95" spans="1:12" ht="15" customHeight="1" x14ac:dyDescent="0.15">
      <c r="A95" s="106"/>
      <c r="B95" s="9" t="s">
        <v>40</v>
      </c>
      <c r="C95" s="10" t="s">
        <v>59</v>
      </c>
      <c r="D95" s="11">
        <v>350</v>
      </c>
      <c r="E95" s="11">
        <v>1997</v>
      </c>
      <c r="F95" s="109"/>
      <c r="G95" s="110"/>
      <c r="H95" s="110"/>
      <c r="I95" s="110"/>
      <c r="J95" s="169">
        <v>113</v>
      </c>
      <c r="K95" s="169">
        <v>113</v>
      </c>
      <c r="L95" s="157">
        <v>112.7</v>
      </c>
    </row>
    <row r="96" spans="1:12" ht="15" customHeight="1" x14ac:dyDescent="0.15">
      <c r="A96" s="106"/>
      <c r="B96" s="9" t="s">
        <v>55</v>
      </c>
      <c r="C96" s="10" t="s">
        <v>63</v>
      </c>
      <c r="D96" s="20">
        <v>1150</v>
      </c>
      <c r="E96" s="11">
        <v>1998</v>
      </c>
      <c r="F96" s="109"/>
      <c r="G96" s="110"/>
      <c r="H96" s="110"/>
      <c r="I96" s="110"/>
      <c r="J96" s="169">
        <v>436</v>
      </c>
      <c r="K96" s="169">
        <v>436</v>
      </c>
      <c r="L96" s="157">
        <v>436</v>
      </c>
    </row>
    <row r="97" spans="1:12" ht="15" customHeight="1" x14ac:dyDescent="0.15">
      <c r="A97" s="106"/>
      <c r="B97" s="9" t="s">
        <v>71</v>
      </c>
      <c r="C97" s="13" t="s">
        <v>72</v>
      </c>
      <c r="D97" s="14">
        <v>900</v>
      </c>
      <c r="E97" s="15">
        <v>1998</v>
      </c>
      <c r="F97" s="108"/>
      <c r="G97" s="69"/>
      <c r="H97" s="69"/>
      <c r="I97" s="69"/>
      <c r="J97" s="158">
        <v>234</v>
      </c>
      <c r="K97" s="158">
        <v>234</v>
      </c>
      <c r="L97" s="157">
        <v>254.5</v>
      </c>
    </row>
    <row r="98" spans="1:12" ht="15" customHeight="1" x14ac:dyDescent="0.15">
      <c r="A98" s="106"/>
      <c r="C98" s="112" t="s">
        <v>77</v>
      </c>
      <c r="D98" s="113">
        <v>120</v>
      </c>
      <c r="E98" s="113">
        <v>2000</v>
      </c>
      <c r="F98" s="17"/>
      <c r="G98" s="114"/>
      <c r="H98" s="114"/>
      <c r="I98" s="114"/>
      <c r="J98" s="169">
        <v>182.6</v>
      </c>
      <c r="K98" s="169">
        <v>182.6</v>
      </c>
      <c r="L98" s="157">
        <v>182.6</v>
      </c>
    </row>
    <row r="99" spans="1:12" ht="15" customHeight="1" x14ac:dyDescent="0.15">
      <c r="A99" s="106"/>
      <c r="B99" s="9" t="s">
        <v>15</v>
      </c>
      <c r="C99" s="10" t="s">
        <v>78</v>
      </c>
      <c r="D99" s="20">
        <v>380</v>
      </c>
      <c r="E99" s="11">
        <v>2001</v>
      </c>
      <c r="F99" s="109"/>
      <c r="G99" s="110"/>
      <c r="H99" s="110"/>
      <c r="I99" s="110"/>
      <c r="J99" s="169">
        <v>4</v>
      </c>
      <c r="K99" s="169">
        <v>4</v>
      </c>
      <c r="L99" s="157">
        <v>4</v>
      </c>
    </row>
    <row r="100" spans="1:12" ht="15" customHeight="1" x14ac:dyDescent="0.15">
      <c r="A100" s="106"/>
      <c r="B100" s="9"/>
      <c r="C100" s="10" t="s">
        <v>79</v>
      </c>
      <c r="D100" s="20">
        <v>700</v>
      </c>
      <c r="E100" s="11">
        <v>2001</v>
      </c>
      <c r="F100" s="23"/>
      <c r="G100" s="10"/>
      <c r="H100" s="10"/>
      <c r="I100" s="10"/>
      <c r="J100" s="169">
        <v>10</v>
      </c>
      <c r="K100" s="169">
        <v>10</v>
      </c>
      <c r="L100" s="157">
        <v>10</v>
      </c>
    </row>
    <row r="101" spans="1:12" ht="15" customHeight="1" x14ac:dyDescent="0.15">
      <c r="A101" s="106"/>
      <c r="B101" s="9" t="s">
        <v>33</v>
      </c>
      <c r="C101" s="10" t="s">
        <v>87</v>
      </c>
      <c r="D101" s="11">
        <v>700</v>
      </c>
      <c r="E101" s="11">
        <v>2002</v>
      </c>
      <c r="F101" s="23"/>
      <c r="G101" s="10"/>
      <c r="H101" s="10"/>
      <c r="I101" s="10"/>
      <c r="J101" s="169">
        <v>164.5</v>
      </c>
      <c r="K101" s="169">
        <v>164.5</v>
      </c>
      <c r="L101" s="157">
        <v>164.5</v>
      </c>
    </row>
    <row r="102" spans="1:12" ht="15" customHeight="1" x14ac:dyDescent="0.15">
      <c r="A102" s="106"/>
      <c r="B102" s="54"/>
      <c r="C102" s="13" t="s">
        <v>88</v>
      </c>
      <c r="D102" s="15">
        <v>1100</v>
      </c>
      <c r="E102" s="15">
        <v>2002</v>
      </c>
      <c r="F102" s="55"/>
      <c r="G102" s="13"/>
      <c r="H102" s="13"/>
      <c r="I102" s="13"/>
      <c r="J102" s="158">
        <v>120.5</v>
      </c>
      <c r="K102" s="158">
        <v>120.5</v>
      </c>
      <c r="L102" s="157">
        <v>120.5</v>
      </c>
    </row>
    <row r="103" spans="1:12" ht="15" customHeight="1" x14ac:dyDescent="0.15">
      <c r="A103" s="1" t="s">
        <v>330</v>
      </c>
      <c r="B103" s="1"/>
      <c r="D103" s="6"/>
      <c r="E103" s="7"/>
      <c r="J103" s="151"/>
      <c r="K103" s="151"/>
    </row>
    <row r="104" spans="1:12" ht="15" customHeight="1" thickBot="1" x14ac:dyDescent="0.2">
      <c r="A104" s="24" t="s">
        <v>329</v>
      </c>
      <c r="B104" s="1"/>
      <c r="C104" s="25"/>
      <c r="D104" s="7"/>
      <c r="E104" s="7"/>
      <c r="F104" s="56"/>
      <c r="G104" s="27"/>
      <c r="H104" s="27"/>
      <c r="I104" s="27"/>
      <c r="J104" s="151"/>
      <c r="K104" s="151"/>
    </row>
    <row r="105" spans="1:12" ht="23.25" customHeight="1" thickBot="1" x14ac:dyDescent="0.2">
      <c r="A105" s="28"/>
      <c r="B105" s="29" t="s">
        <v>0</v>
      </c>
      <c r="C105" s="30" t="s">
        <v>3</v>
      </c>
      <c r="D105" s="31" t="s">
        <v>5</v>
      </c>
      <c r="E105" s="31" t="s">
        <v>4</v>
      </c>
      <c r="F105" s="179" t="s">
        <v>266</v>
      </c>
      <c r="G105" s="179"/>
      <c r="H105" s="179"/>
      <c r="I105" s="144"/>
      <c r="J105" s="180" t="s">
        <v>331</v>
      </c>
      <c r="K105" s="180"/>
      <c r="L105" s="180"/>
    </row>
    <row r="106" spans="1:12" ht="21.75" thickBot="1" x14ac:dyDescent="0.2">
      <c r="A106" s="32"/>
      <c r="B106" s="33" t="s">
        <v>194</v>
      </c>
      <c r="C106" s="34" t="s">
        <v>195</v>
      </c>
      <c r="D106" s="3" t="s">
        <v>6</v>
      </c>
      <c r="E106" s="3" t="s">
        <v>326</v>
      </c>
      <c r="F106" s="2">
        <v>2012</v>
      </c>
      <c r="G106" s="2">
        <v>2013</v>
      </c>
      <c r="H106" s="2">
        <v>2014</v>
      </c>
      <c r="I106" s="2"/>
      <c r="J106" s="2">
        <v>2012</v>
      </c>
      <c r="K106" s="2">
        <v>2013</v>
      </c>
      <c r="L106" s="2">
        <v>2014</v>
      </c>
    </row>
    <row r="107" spans="1:12" ht="15" customHeight="1" x14ac:dyDescent="0.15">
      <c r="A107" s="106"/>
      <c r="B107" s="9" t="s">
        <v>14</v>
      </c>
      <c r="C107" s="13" t="s">
        <v>89</v>
      </c>
      <c r="D107" s="11">
        <v>1510</v>
      </c>
      <c r="E107" s="11">
        <v>2002</v>
      </c>
      <c r="F107" s="23"/>
      <c r="G107" s="10"/>
      <c r="H107" s="10"/>
      <c r="I107" s="10"/>
      <c r="J107" s="169">
        <v>101.1</v>
      </c>
      <c r="K107" s="169">
        <v>101.1</v>
      </c>
      <c r="L107" s="169">
        <v>101.1</v>
      </c>
    </row>
    <row r="108" spans="1:12" ht="15" customHeight="1" x14ac:dyDescent="0.15">
      <c r="A108" s="115"/>
      <c r="B108" s="116" t="s">
        <v>33</v>
      </c>
      <c r="C108" s="10" t="s">
        <v>90</v>
      </c>
      <c r="D108" s="11">
        <v>1150</v>
      </c>
      <c r="E108" s="11">
        <v>2003</v>
      </c>
      <c r="F108" s="23"/>
      <c r="G108" s="10"/>
      <c r="H108" s="10"/>
      <c r="I108" s="10"/>
      <c r="J108" s="169">
        <v>354.5</v>
      </c>
      <c r="K108" s="169">
        <v>354.5</v>
      </c>
      <c r="L108" s="169">
        <v>354.5</v>
      </c>
    </row>
    <row r="109" spans="1:12" ht="15" customHeight="1" x14ac:dyDescent="0.15">
      <c r="A109" s="106"/>
      <c r="B109" s="9" t="s">
        <v>14</v>
      </c>
      <c r="C109" s="10" t="s">
        <v>91</v>
      </c>
      <c r="D109" s="11">
        <v>1210</v>
      </c>
      <c r="E109" s="11">
        <v>2003</v>
      </c>
      <c r="F109" s="23"/>
      <c r="G109" s="10"/>
      <c r="H109" s="10"/>
      <c r="I109" s="10"/>
      <c r="J109" s="169">
        <v>216.5</v>
      </c>
      <c r="K109" s="169">
        <v>216.5</v>
      </c>
      <c r="L109" s="169">
        <v>216.5</v>
      </c>
    </row>
    <row r="110" spans="1:12" ht="15" customHeight="1" x14ac:dyDescent="0.15">
      <c r="A110" s="106"/>
      <c r="B110" s="9" t="s">
        <v>81</v>
      </c>
      <c r="C110" s="10" t="s">
        <v>92</v>
      </c>
      <c r="D110" s="11">
        <v>670</v>
      </c>
      <c r="E110" s="11">
        <v>2006</v>
      </c>
      <c r="F110" s="23"/>
      <c r="G110" s="10"/>
      <c r="H110" s="10"/>
      <c r="I110" s="10"/>
      <c r="J110" s="169">
        <v>23.7</v>
      </c>
      <c r="K110" s="169">
        <v>23.7</v>
      </c>
      <c r="L110" s="169">
        <v>23.7</v>
      </c>
    </row>
    <row r="111" spans="1:12" ht="15" customHeight="1" x14ac:dyDescent="0.15">
      <c r="A111" s="106"/>
      <c r="B111" s="9" t="s">
        <v>21</v>
      </c>
      <c r="C111" s="10" t="s">
        <v>93</v>
      </c>
      <c r="D111" s="11">
        <v>1150</v>
      </c>
      <c r="E111" s="11">
        <v>2012</v>
      </c>
      <c r="F111" s="17"/>
      <c r="G111" s="12"/>
      <c r="H111" s="12"/>
      <c r="I111" s="12"/>
      <c r="J111" s="169">
        <v>57.2</v>
      </c>
      <c r="K111" s="169">
        <v>57.2</v>
      </c>
      <c r="L111" s="169">
        <v>57.2</v>
      </c>
    </row>
    <row r="112" spans="1:12" ht="15" customHeight="1" x14ac:dyDescent="0.15">
      <c r="A112" s="106"/>
      <c r="B112" s="9" t="s">
        <v>33</v>
      </c>
      <c r="C112" s="10" t="s">
        <v>90</v>
      </c>
      <c r="D112" s="11">
        <v>1450</v>
      </c>
      <c r="E112" s="11">
        <v>2014</v>
      </c>
      <c r="F112" s="17"/>
      <c r="G112" s="12"/>
      <c r="H112" s="12"/>
      <c r="I112" s="12"/>
      <c r="J112" s="169"/>
      <c r="K112" s="169"/>
      <c r="L112" s="169">
        <v>222</v>
      </c>
    </row>
    <row r="113" spans="1:12" ht="15" customHeight="1" x14ac:dyDescent="0.15">
      <c r="A113" s="18" t="s">
        <v>269</v>
      </c>
      <c r="B113" s="9"/>
      <c r="C113" s="10"/>
      <c r="D113" s="11"/>
      <c r="E113" s="117"/>
      <c r="F113" s="17">
        <v>2</v>
      </c>
      <c r="G113" s="12">
        <v>2</v>
      </c>
      <c r="H113" s="12">
        <v>2</v>
      </c>
      <c r="I113" s="12"/>
      <c r="J113" s="170">
        <v>337.6</v>
      </c>
      <c r="K113" s="170">
        <v>337.6</v>
      </c>
      <c r="L113" s="170">
        <v>337.6</v>
      </c>
    </row>
    <row r="114" spans="1:12" ht="15" customHeight="1" x14ac:dyDescent="0.15">
      <c r="A114" s="106"/>
      <c r="B114" s="9" t="s">
        <v>40</v>
      </c>
      <c r="C114" s="10" t="s">
        <v>94</v>
      </c>
      <c r="D114" s="11">
        <v>685</v>
      </c>
      <c r="E114" s="11">
        <v>1996</v>
      </c>
      <c r="F114" s="23"/>
      <c r="G114" s="10"/>
      <c r="H114" s="10"/>
      <c r="I114" s="10"/>
      <c r="J114" s="169">
        <v>149</v>
      </c>
      <c r="K114" s="169">
        <v>149</v>
      </c>
      <c r="L114" s="169">
        <v>149</v>
      </c>
    </row>
    <row r="115" spans="1:12" ht="15" customHeight="1" x14ac:dyDescent="0.15">
      <c r="A115" s="106"/>
      <c r="B115" s="9" t="s">
        <v>95</v>
      </c>
      <c r="C115" s="10" t="s">
        <v>96</v>
      </c>
      <c r="D115" s="11">
        <v>600</v>
      </c>
      <c r="E115" s="11">
        <v>1996</v>
      </c>
      <c r="F115" s="17"/>
      <c r="G115" s="12"/>
      <c r="H115" s="12"/>
      <c r="I115" s="12"/>
      <c r="J115" s="169">
        <v>188.6</v>
      </c>
      <c r="K115" s="169">
        <v>188.6</v>
      </c>
      <c r="L115" s="169">
        <v>188.6</v>
      </c>
    </row>
    <row r="116" spans="1:12" ht="15" customHeight="1" x14ac:dyDescent="0.15">
      <c r="A116" s="18" t="s">
        <v>270</v>
      </c>
      <c r="B116" s="9"/>
      <c r="C116" s="10"/>
      <c r="D116" s="11"/>
      <c r="E116" s="11"/>
      <c r="F116" s="17">
        <v>19</v>
      </c>
      <c r="G116" s="12">
        <v>20</v>
      </c>
      <c r="H116" s="12">
        <v>20</v>
      </c>
      <c r="I116" s="12"/>
      <c r="J116" s="170">
        <v>2143</v>
      </c>
      <c r="K116" s="170">
        <f>SUM(K117:K136)</f>
        <v>2178.4000000000005</v>
      </c>
      <c r="L116" s="170">
        <f>SUM(L117:L136)</f>
        <v>2167.2000000000003</v>
      </c>
    </row>
    <row r="117" spans="1:12" ht="15" customHeight="1" x14ac:dyDescent="0.15">
      <c r="A117" s="106"/>
      <c r="B117" s="9" t="s">
        <v>81</v>
      </c>
      <c r="C117" s="10" t="s">
        <v>97</v>
      </c>
      <c r="D117" s="11">
        <v>1550</v>
      </c>
      <c r="E117" s="11">
        <v>1996</v>
      </c>
      <c r="F117" s="23"/>
      <c r="G117" s="10"/>
      <c r="H117" s="10"/>
      <c r="I117" s="10"/>
      <c r="J117" s="169">
        <v>154</v>
      </c>
      <c r="K117" s="169">
        <v>154</v>
      </c>
      <c r="L117" s="169">
        <v>154</v>
      </c>
    </row>
    <row r="118" spans="1:12" ht="15" customHeight="1" x14ac:dyDescent="0.15">
      <c r="A118" s="106"/>
      <c r="B118" s="9" t="s">
        <v>55</v>
      </c>
      <c r="C118" s="10" t="s">
        <v>56</v>
      </c>
      <c r="D118" s="11">
        <v>1620</v>
      </c>
      <c r="E118" s="11">
        <v>1997</v>
      </c>
      <c r="F118" s="23"/>
      <c r="G118" s="10"/>
      <c r="H118" s="10"/>
      <c r="I118" s="10"/>
      <c r="J118" s="169">
        <v>67</v>
      </c>
      <c r="K118" s="169">
        <v>67</v>
      </c>
      <c r="L118" s="169">
        <v>67</v>
      </c>
    </row>
    <row r="119" spans="1:12" ht="15" customHeight="1" x14ac:dyDescent="0.15">
      <c r="A119" s="106"/>
      <c r="B119" s="9" t="s">
        <v>64</v>
      </c>
      <c r="C119" s="10" t="s">
        <v>65</v>
      </c>
      <c r="D119" s="20">
        <v>2400</v>
      </c>
      <c r="E119" s="11">
        <v>1998</v>
      </c>
      <c r="F119" s="23"/>
      <c r="G119" s="10"/>
      <c r="H119" s="10"/>
      <c r="I119" s="10"/>
      <c r="J119" s="169">
        <v>110.5</v>
      </c>
      <c r="K119" s="169">
        <v>110.5</v>
      </c>
      <c r="L119" s="169">
        <v>110.5</v>
      </c>
    </row>
    <row r="120" spans="1:12" ht="15" customHeight="1" x14ac:dyDescent="0.15">
      <c r="A120" s="118"/>
      <c r="B120" s="119"/>
      <c r="C120" s="73" t="s">
        <v>66</v>
      </c>
      <c r="D120" s="95">
        <v>2280</v>
      </c>
      <c r="E120" s="74">
        <v>1998</v>
      </c>
      <c r="F120" s="76"/>
      <c r="G120" s="73"/>
      <c r="H120" s="73"/>
      <c r="I120" s="73"/>
      <c r="J120" s="162">
        <v>133.5</v>
      </c>
      <c r="K120" s="162">
        <v>133.5</v>
      </c>
      <c r="L120" s="162">
        <v>133.5</v>
      </c>
    </row>
    <row r="121" spans="1:12" ht="15" customHeight="1" x14ac:dyDescent="0.15">
      <c r="A121" s="120"/>
      <c r="B121" s="121"/>
      <c r="C121" s="79" t="s">
        <v>67</v>
      </c>
      <c r="D121" s="98">
        <v>2700</v>
      </c>
      <c r="E121" s="80">
        <v>1998</v>
      </c>
      <c r="F121" s="82"/>
      <c r="G121" s="79"/>
      <c r="H121" s="79"/>
      <c r="I121" s="79"/>
      <c r="J121" s="164">
        <v>172.9</v>
      </c>
      <c r="K121" s="164">
        <v>172.9</v>
      </c>
      <c r="L121" s="164">
        <v>172.9</v>
      </c>
    </row>
    <row r="122" spans="1:12" ht="15" customHeight="1" x14ac:dyDescent="0.15">
      <c r="A122" s="120"/>
      <c r="B122" s="121"/>
      <c r="C122" s="79" t="s">
        <v>68</v>
      </c>
      <c r="D122" s="98">
        <v>2000</v>
      </c>
      <c r="E122" s="80">
        <v>1998</v>
      </c>
      <c r="F122" s="82"/>
      <c r="G122" s="79"/>
      <c r="H122" s="79"/>
      <c r="I122" s="79"/>
      <c r="J122" s="164">
        <v>82</v>
      </c>
      <c r="K122" s="164">
        <v>82</v>
      </c>
      <c r="L122" s="164">
        <v>82</v>
      </c>
    </row>
    <row r="123" spans="1:12" ht="15" customHeight="1" x14ac:dyDescent="0.15">
      <c r="A123" s="120"/>
      <c r="B123" s="121"/>
      <c r="C123" s="79" t="s">
        <v>69</v>
      </c>
      <c r="D123" s="98">
        <v>2000</v>
      </c>
      <c r="E123" s="80">
        <v>1998</v>
      </c>
      <c r="F123" s="82"/>
      <c r="G123" s="79"/>
      <c r="H123" s="79"/>
      <c r="I123" s="79"/>
      <c r="J123" s="164">
        <v>146</v>
      </c>
      <c r="K123" s="164">
        <v>146</v>
      </c>
      <c r="L123" s="164">
        <v>146</v>
      </c>
    </row>
    <row r="124" spans="1:12" ht="15" customHeight="1" x14ac:dyDescent="0.15">
      <c r="A124" s="104"/>
      <c r="B124" s="122"/>
      <c r="C124" s="86" t="s">
        <v>70</v>
      </c>
      <c r="D124" s="102">
        <v>1910</v>
      </c>
      <c r="E124" s="87">
        <v>1998</v>
      </c>
      <c r="F124" s="103"/>
      <c r="G124" s="86"/>
      <c r="H124" s="86"/>
      <c r="I124" s="86"/>
      <c r="J124" s="166">
        <v>101</v>
      </c>
      <c r="K124" s="166">
        <v>101</v>
      </c>
      <c r="L124" s="166">
        <v>101</v>
      </c>
    </row>
    <row r="125" spans="1:12" ht="15" customHeight="1" x14ac:dyDescent="0.15">
      <c r="A125" s="106"/>
      <c r="B125" s="9" t="s">
        <v>71</v>
      </c>
      <c r="C125" s="10" t="s">
        <v>72</v>
      </c>
      <c r="D125" s="20">
        <v>1650</v>
      </c>
      <c r="E125" s="11">
        <v>1998</v>
      </c>
      <c r="F125" s="23"/>
      <c r="G125" s="10"/>
      <c r="H125" s="10"/>
      <c r="I125" s="10"/>
      <c r="J125" s="169">
        <v>131</v>
      </c>
      <c r="K125" s="169">
        <v>131</v>
      </c>
      <c r="L125" s="169">
        <v>131.1</v>
      </c>
    </row>
    <row r="126" spans="1:12" ht="15" customHeight="1" x14ac:dyDescent="0.15">
      <c r="A126" s="106"/>
      <c r="B126" s="9"/>
      <c r="C126" s="10" t="s">
        <v>73</v>
      </c>
      <c r="D126" s="20">
        <v>1500</v>
      </c>
      <c r="E126" s="11">
        <v>1998</v>
      </c>
      <c r="F126" s="23"/>
      <c r="G126" s="10"/>
      <c r="H126" s="10"/>
      <c r="I126" s="10"/>
      <c r="J126" s="169">
        <v>160.5</v>
      </c>
      <c r="K126" s="169">
        <v>160.5</v>
      </c>
      <c r="L126" s="169">
        <v>160.5</v>
      </c>
    </row>
    <row r="127" spans="1:12" ht="15" customHeight="1" x14ac:dyDescent="0.15">
      <c r="A127" s="106"/>
      <c r="B127" s="9"/>
      <c r="C127" s="10" t="s">
        <v>74</v>
      </c>
      <c r="D127" s="20">
        <v>1635</v>
      </c>
      <c r="E127" s="11">
        <v>1999</v>
      </c>
      <c r="F127" s="23"/>
      <c r="G127" s="10"/>
      <c r="H127" s="10"/>
      <c r="I127" s="10"/>
      <c r="J127" s="169">
        <v>97.5</v>
      </c>
      <c r="K127" s="169">
        <v>97.5</v>
      </c>
      <c r="L127" s="169">
        <v>96.2</v>
      </c>
    </row>
    <row r="128" spans="1:12" ht="15" customHeight="1" x14ac:dyDescent="0.15">
      <c r="A128" s="106"/>
      <c r="B128" s="9"/>
      <c r="C128" s="10" t="s">
        <v>75</v>
      </c>
      <c r="D128" s="20">
        <v>1350</v>
      </c>
      <c r="E128" s="11">
        <v>1999</v>
      </c>
      <c r="F128" s="23"/>
      <c r="G128" s="10"/>
      <c r="H128" s="10"/>
      <c r="I128" s="10"/>
      <c r="J128" s="169">
        <v>129</v>
      </c>
      <c r="K128" s="169">
        <v>129</v>
      </c>
      <c r="L128" s="169">
        <v>119</v>
      </c>
    </row>
    <row r="129" spans="1:12" ht="15" customHeight="1" x14ac:dyDescent="0.15">
      <c r="A129" s="106"/>
      <c r="B129" s="9" t="s">
        <v>71</v>
      </c>
      <c r="C129" s="13" t="s">
        <v>76</v>
      </c>
      <c r="D129" s="15">
        <v>1400</v>
      </c>
      <c r="E129" s="15">
        <v>1999</v>
      </c>
      <c r="F129" s="55"/>
      <c r="G129" s="13"/>
      <c r="H129" s="13"/>
      <c r="I129" s="13"/>
      <c r="J129" s="158">
        <v>93.4</v>
      </c>
      <c r="K129" s="158">
        <v>93.4</v>
      </c>
      <c r="L129" s="169">
        <v>93.4</v>
      </c>
    </row>
    <row r="130" spans="1:12" ht="15" customHeight="1" x14ac:dyDescent="0.15">
      <c r="A130" s="106"/>
      <c r="B130" s="9" t="s">
        <v>71</v>
      </c>
      <c r="C130" s="10" t="s">
        <v>201</v>
      </c>
      <c r="D130" s="11">
        <v>1260</v>
      </c>
      <c r="E130" s="11">
        <v>2000</v>
      </c>
      <c r="F130" s="23"/>
      <c r="G130" s="10"/>
      <c r="H130" s="10"/>
      <c r="I130" s="10"/>
      <c r="J130" s="169">
        <v>83.1</v>
      </c>
      <c r="K130" s="169">
        <v>83.1</v>
      </c>
      <c r="L130" s="169">
        <v>83.1</v>
      </c>
    </row>
    <row r="131" spans="1:12" ht="15" customHeight="1" x14ac:dyDescent="0.15">
      <c r="A131" s="106"/>
      <c r="B131" s="9" t="s">
        <v>71</v>
      </c>
      <c r="C131" s="10" t="s">
        <v>98</v>
      </c>
      <c r="D131" s="11">
        <v>1350</v>
      </c>
      <c r="E131" s="11">
        <v>2002</v>
      </c>
      <c r="F131" s="23"/>
      <c r="G131" s="10"/>
      <c r="H131" s="10"/>
      <c r="I131" s="10"/>
      <c r="J131" s="169">
        <v>112.4</v>
      </c>
      <c r="K131" s="169">
        <v>112.4</v>
      </c>
      <c r="L131" s="169">
        <v>112.4</v>
      </c>
    </row>
    <row r="132" spans="1:12" ht="15" customHeight="1" x14ac:dyDescent="0.15">
      <c r="A132" s="106"/>
      <c r="B132" s="9" t="s">
        <v>81</v>
      </c>
      <c r="C132" s="10" t="s">
        <v>99</v>
      </c>
      <c r="D132" s="11">
        <v>1660</v>
      </c>
      <c r="E132" s="11">
        <v>2005</v>
      </c>
      <c r="F132" s="23"/>
      <c r="G132" s="10"/>
      <c r="H132" s="10"/>
      <c r="I132" s="10"/>
      <c r="J132" s="169">
        <v>58</v>
      </c>
      <c r="K132" s="169">
        <v>58</v>
      </c>
      <c r="L132" s="169">
        <v>58</v>
      </c>
    </row>
    <row r="133" spans="1:12" ht="15" customHeight="1" x14ac:dyDescent="0.15">
      <c r="A133" s="106"/>
      <c r="B133" s="9" t="s">
        <v>100</v>
      </c>
      <c r="C133" s="10" t="s">
        <v>101</v>
      </c>
      <c r="D133" s="11">
        <v>1840</v>
      </c>
      <c r="E133" s="11">
        <v>2005</v>
      </c>
      <c r="F133" s="23"/>
      <c r="G133" s="10"/>
      <c r="H133" s="10"/>
      <c r="I133" s="10"/>
      <c r="J133" s="169">
        <v>97</v>
      </c>
      <c r="K133" s="169">
        <v>97</v>
      </c>
      <c r="L133" s="169">
        <v>97</v>
      </c>
    </row>
    <row r="134" spans="1:12" ht="15" customHeight="1" x14ac:dyDescent="0.15">
      <c r="A134" s="106"/>
      <c r="B134" s="9" t="s">
        <v>71</v>
      </c>
      <c r="C134" s="10" t="s">
        <v>102</v>
      </c>
      <c r="D134" s="11">
        <v>1310</v>
      </c>
      <c r="E134" s="11">
        <v>2007</v>
      </c>
      <c r="F134" s="23"/>
      <c r="G134" s="10"/>
      <c r="H134" s="10"/>
      <c r="I134" s="10"/>
      <c r="J134" s="169">
        <v>141.80000000000001</v>
      </c>
      <c r="K134" s="169">
        <v>141.80000000000001</v>
      </c>
      <c r="L134" s="169">
        <v>141.80000000000001</v>
      </c>
    </row>
    <row r="135" spans="1:12" ht="15" customHeight="1" x14ac:dyDescent="0.15">
      <c r="A135" s="106"/>
      <c r="B135" s="9" t="s">
        <v>64</v>
      </c>
      <c r="C135" s="10" t="s">
        <v>103</v>
      </c>
      <c r="D135" s="11">
        <v>2400</v>
      </c>
      <c r="E135" s="11">
        <v>2010</v>
      </c>
      <c r="F135" s="17"/>
      <c r="G135" s="12"/>
      <c r="H135" s="12"/>
      <c r="I135" s="12"/>
      <c r="J135" s="169">
        <v>72.400000000000006</v>
      </c>
      <c r="K135" s="169">
        <v>72.400000000000006</v>
      </c>
      <c r="L135" s="169">
        <v>72.400000000000006</v>
      </c>
    </row>
    <row r="136" spans="1:12" ht="15" customHeight="1" x14ac:dyDescent="0.15">
      <c r="A136" s="106"/>
      <c r="B136" s="9" t="s">
        <v>95</v>
      </c>
      <c r="C136" s="10" t="s">
        <v>202</v>
      </c>
      <c r="D136" s="11">
        <v>800</v>
      </c>
      <c r="E136" s="11">
        <v>2013</v>
      </c>
      <c r="F136" s="17"/>
      <c r="G136" s="12"/>
      <c r="H136" s="12"/>
      <c r="I136" s="12"/>
      <c r="J136" s="169"/>
      <c r="K136" s="169">
        <v>35.4</v>
      </c>
      <c r="L136" s="169">
        <v>35.4</v>
      </c>
    </row>
    <row r="137" spans="1:12" ht="15" customHeight="1" x14ac:dyDescent="0.15">
      <c r="A137" s="18" t="s">
        <v>271</v>
      </c>
      <c r="B137" s="9"/>
      <c r="C137" s="10"/>
      <c r="D137" s="11"/>
      <c r="E137" s="11"/>
      <c r="F137" s="17">
        <v>18</v>
      </c>
      <c r="G137" s="12">
        <v>18</v>
      </c>
      <c r="H137" s="12">
        <v>19</v>
      </c>
      <c r="I137" s="12"/>
      <c r="J137" s="170">
        <v>2562.3000000000002</v>
      </c>
      <c r="K137" s="170">
        <f>SUM(K138:K156)</f>
        <v>2552.9</v>
      </c>
      <c r="L137" s="170">
        <f>SUM(L138:L156)</f>
        <v>2708.5</v>
      </c>
    </row>
    <row r="138" spans="1:12" ht="15" customHeight="1" x14ac:dyDescent="0.15">
      <c r="A138" s="106"/>
      <c r="B138" s="9" t="s">
        <v>26</v>
      </c>
      <c r="C138" s="10" t="s">
        <v>104</v>
      </c>
      <c r="D138" s="11">
        <v>750</v>
      </c>
      <c r="E138" s="11">
        <v>1991</v>
      </c>
      <c r="F138" s="23"/>
      <c r="G138" s="10"/>
      <c r="H138" s="10"/>
      <c r="I138" s="10"/>
      <c r="J138" s="169">
        <v>54.2</v>
      </c>
      <c r="K138" s="169">
        <v>54.2</v>
      </c>
      <c r="L138" s="169">
        <v>54.2</v>
      </c>
    </row>
    <row r="139" spans="1:12" ht="15" customHeight="1" x14ac:dyDescent="0.15">
      <c r="A139" s="106"/>
      <c r="B139" s="9" t="s">
        <v>11</v>
      </c>
      <c r="C139" s="10" t="s">
        <v>105</v>
      </c>
      <c r="D139" s="11">
        <v>1500</v>
      </c>
      <c r="E139" s="11">
        <v>1993</v>
      </c>
      <c r="F139" s="23"/>
      <c r="G139" s="10"/>
      <c r="H139" s="10"/>
      <c r="I139" s="10"/>
      <c r="J139" s="169">
        <v>155</v>
      </c>
      <c r="K139" s="169">
        <v>155</v>
      </c>
      <c r="L139" s="169">
        <v>155</v>
      </c>
    </row>
    <row r="140" spans="1:12" ht="15" customHeight="1" x14ac:dyDescent="0.15">
      <c r="A140" s="106"/>
      <c r="B140" s="9" t="s">
        <v>21</v>
      </c>
      <c r="C140" s="10" t="s">
        <v>203</v>
      </c>
      <c r="D140" s="11">
        <v>1500</v>
      </c>
      <c r="E140" s="11">
        <v>1996</v>
      </c>
      <c r="F140" s="23"/>
      <c r="G140" s="10"/>
      <c r="H140" s="10"/>
      <c r="I140" s="10"/>
      <c r="J140" s="169">
        <v>94.5</v>
      </c>
      <c r="K140" s="169">
        <v>94.5</v>
      </c>
      <c r="L140" s="169">
        <v>94.5</v>
      </c>
    </row>
    <row r="141" spans="1:12" ht="15" customHeight="1" x14ac:dyDescent="0.15">
      <c r="A141" s="106"/>
      <c r="B141" s="9" t="s">
        <v>80</v>
      </c>
      <c r="C141" s="10" t="s">
        <v>106</v>
      </c>
      <c r="D141" s="11">
        <v>1300</v>
      </c>
      <c r="E141" s="11">
        <v>1998</v>
      </c>
      <c r="F141" s="23"/>
      <c r="G141" s="10"/>
      <c r="H141" s="10"/>
      <c r="I141" s="10"/>
      <c r="J141" s="169">
        <v>116</v>
      </c>
      <c r="K141" s="169">
        <v>116</v>
      </c>
      <c r="L141" s="169">
        <v>117.9</v>
      </c>
    </row>
    <row r="142" spans="1:12" ht="15" customHeight="1" x14ac:dyDescent="0.15">
      <c r="A142" s="106"/>
      <c r="B142" s="9" t="s">
        <v>21</v>
      </c>
      <c r="C142" s="10" t="s">
        <v>107</v>
      </c>
      <c r="D142" s="20">
        <v>1400</v>
      </c>
      <c r="E142" s="11">
        <v>1998</v>
      </c>
      <c r="F142" s="23"/>
      <c r="G142" s="10"/>
      <c r="H142" s="10"/>
      <c r="I142" s="10"/>
      <c r="J142" s="169">
        <v>78</v>
      </c>
      <c r="K142" s="169">
        <v>78</v>
      </c>
      <c r="L142" s="169">
        <v>78.599999999999994</v>
      </c>
    </row>
    <row r="143" spans="1:12" ht="15" customHeight="1" x14ac:dyDescent="0.15">
      <c r="A143" s="118"/>
      <c r="B143" s="119"/>
      <c r="C143" s="73" t="s">
        <v>108</v>
      </c>
      <c r="D143" s="95">
        <v>1325</v>
      </c>
      <c r="E143" s="74">
        <v>1998</v>
      </c>
      <c r="F143" s="76"/>
      <c r="G143" s="73"/>
      <c r="H143" s="73"/>
      <c r="I143" s="73"/>
      <c r="J143" s="162">
        <v>138</v>
      </c>
      <c r="K143" s="162">
        <v>138</v>
      </c>
      <c r="L143" s="162">
        <v>136.9</v>
      </c>
    </row>
    <row r="144" spans="1:12" ht="15" customHeight="1" x14ac:dyDescent="0.15">
      <c r="A144" s="120"/>
      <c r="B144" s="121"/>
      <c r="C144" s="79" t="s">
        <v>108</v>
      </c>
      <c r="D144" s="98">
        <v>1280</v>
      </c>
      <c r="E144" s="80">
        <v>1998</v>
      </c>
      <c r="F144" s="82"/>
      <c r="G144" s="79"/>
      <c r="H144" s="79"/>
      <c r="I144" s="79"/>
      <c r="J144" s="164">
        <v>118.5</v>
      </c>
      <c r="K144" s="164">
        <v>118.5</v>
      </c>
      <c r="L144" s="164">
        <v>117.8</v>
      </c>
    </row>
    <row r="145" spans="1:12" ht="15" customHeight="1" x14ac:dyDescent="0.15">
      <c r="A145" s="104"/>
      <c r="B145" s="122"/>
      <c r="C145" s="86" t="s">
        <v>109</v>
      </c>
      <c r="D145" s="102">
        <v>1900</v>
      </c>
      <c r="E145" s="87">
        <v>1998</v>
      </c>
      <c r="F145" s="103"/>
      <c r="G145" s="86"/>
      <c r="H145" s="86"/>
      <c r="I145" s="86"/>
      <c r="J145" s="166">
        <v>179.5</v>
      </c>
      <c r="K145" s="166">
        <v>179.5</v>
      </c>
      <c r="L145" s="166">
        <v>177.4</v>
      </c>
    </row>
    <row r="146" spans="1:12" ht="15" customHeight="1" x14ac:dyDescent="0.15">
      <c r="A146" s="106"/>
      <c r="B146" s="9" t="s">
        <v>33</v>
      </c>
      <c r="C146" s="10" t="s">
        <v>110</v>
      </c>
      <c r="D146" s="20">
        <v>1650</v>
      </c>
      <c r="E146" s="11">
        <v>1998</v>
      </c>
      <c r="F146" s="23"/>
      <c r="G146" s="10"/>
      <c r="H146" s="10"/>
      <c r="I146" s="10"/>
      <c r="J146" s="169">
        <v>196.5</v>
      </c>
      <c r="K146" s="169">
        <v>196.5</v>
      </c>
      <c r="L146" s="169">
        <v>196.5</v>
      </c>
    </row>
    <row r="147" spans="1:12" ht="15" customHeight="1" x14ac:dyDescent="0.15">
      <c r="A147" s="118"/>
      <c r="B147" s="119"/>
      <c r="C147" s="73" t="s">
        <v>88</v>
      </c>
      <c r="D147" s="95">
        <v>1800</v>
      </c>
      <c r="E147" s="74">
        <v>1998</v>
      </c>
      <c r="F147" s="76"/>
      <c r="G147" s="73"/>
      <c r="H147" s="73"/>
      <c r="I147" s="73"/>
      <c r="J147" s="162">
        <v>102.5</v>
      </c>
      <c r="K147" s="162">
        <v>102.5</v>
      </c>
      <c r="L147" s="162">
        <v>102.5</v>
      </c>
    </row>
    <row r="148" spans="1:12" ht="15" customHeight="1" x14ac:dyDescent="0.15">
      <c r="A148" s="120"/>
      <c r="B148" s="121"/>
      <c r="C148" s="79" t="s">
        <v>111</v>
      </c>
      <c r="D148" s="98">
        <v>1800</v>
      </c>
      <c r="E148" s="80">
        <v>1998</v>
      </c>
      <c r="F148" s="82"/>
      <c r="G148" s="79"/>
      <c r="H148" s="79"/>
      <c r="I148" s="79"/>
      <c r="J148" s="164">
        <v>104.1</v>
      </c>
      <c r="K148" s="164">
        <v>104.1</v>
      </c>
      <c r="L148" s="164">
        <v>104.1</v>
      </c>
    </row>
    <row r="149" spans="1:12" ht="15" customHeight="1" x14ac:dyDescent="0.15">
      <c r="A149" s="104"/>
      <c r="B149" s="122"/>
      <c r="C149" s="86" t="s">
        <v>111</v>
      </c>
      <c r="D149" s="102">
        <v>1500</v>
      </c>
      <c r="E149" s="87">
        <v>1998</v>
      </c>
      <c r="F149" s="103"/>
      <c r="G149" s="86"/>
      <c r="H149" s="86"/>
      <c r="I149" s="86"/>
      <c r="J149" s="166">
        <v>142.5</v>
      </c>
      <c r="K149" s="166">
        <v>142.5</v>
      </c>
      <c r="L149" s="166">
        <v>142.5</v>
      </c>
    </row>
    <row r="150" spans="1:12" ht="15" customHeight="1" x14ac:dyDescent="0.15">
      <c r="A150" s="106"/>
      <c r="B150" s="9" t="s">
        <v>40</v>
      </c>
      <c r="C150" s="10" t="s">
        <v>48</v>
      </c>
      <c r="D150" s="20">
        <v>1670</v>
      </c>
      <c r="E150" s="11">
        <v>1998</v>
      </c>
      <c r="F150" s="23"/>
      <c r="G150" s="10"/>
      <c r="H150" s="10"/>
      <c r="I150" s="10"/>
      <c r="J150" s="169">
        <v>329</v>
      </c>
      <c r="K150" s="169">
        <v>321.10000000000002</v>
      </c>
      <c r="L150" s="169">
        <v>321.10000000000002</v>
      </c>
    </row>
    <row r="151" spans="1:12" ht="15" customHeight="1" x14ac:dyDescent="0.15">
      <c r="A151" s="106"/>
      <c r="B151" s="9" t="s">
        <v>14</v>
      </c>
      <c r="C151" s="10" t="s">
        <v>112</v>
      </c>
      <c r="D151" s="20">
        <v>1660</v>
      </c>
      <c r="E151" s="11">
        <v>1999</v>
      </c>
      <c r="F151" s="23"/>
      <c r="G151" s="10"/>
      <c r="H151" s="10"/>
      <c r="I151" s="10"/>
      <c r="J151" s="169">
        <v>164.1</v>
      </c>
      <c r="K151" s="169">
        <v>164.1</v>
      </c>
      <c r="L151" s="169">
        <v>164.1</v>
      </c>
    </row>
    <row r="152" spans="1:12" ht="15" customHeight="1" x14ac:dyDescent="0.15">
      <c r="A152" s="106"/>
      <c r="B152" s="9"/>
      <c r="C152" s="10" t="s">
        <v>113</v>
      </c>
      <c r="D152" s="20">
        <v>1670</v>
      </c>
      <c r="E152" s="11">
        <v>1999</v>
      </c>
      <c r="F152" s="23"/>
      <c r="G152" s="10"/>
      <c r="H152" s="10"/>
      <c r="I152" s="10"/>
      <c r="J152" s="169">
        <v>122.9</v>
      </c>
      <c r="K152" s="169">
        <v>122.9</v>
      </c>
      <c r="L152" s="169">
        <v>122.9</v>
      </c>
    </row>
    <row r="153" spans="1:12" ht="15" customHeight="1" x14ac:dyDescent="0.15">
      <c r="A153" s="115"/>
      <c r="B153" s="9" t="s">
        <v>12</v>
      </c>
      <c r="C153" s="10" t="s">
        <v>193</v>
      </c>
      <c r="D153" s="20">
        <v>1530</v>
      </c>
      <c r="E153" s="11">
        <v>1999</v>
      </c>
      <c r="F153" s="23"/>
      <c r="G153" s="10"/>
      <c r="H153" s="10"/>
      <c r="I153" s="10"/>
      <c r="J153" s="169">
        <v>285</v>
      </c>
      <c r="K153" s="169">
        <v>283.5</v>
      </c>
      <c r="L153" s="169">
        <v>283.5</v>
      </c>
    </row>
    <row r="154" spans="1:12" ht="15" customHeight="1" x14ac:dyDescent="0.15">
      <c r="A154" s="106"/>
      <c r="B154" s="9" t="s">
        <v>32</v>
      </c>
      <c r="C154" s="10" t="s">
        <v>114</v>
      </c>
      <c r="D154" s="20">
        <v>700</v>
      </c>
      <c r="E154" s="11">
        <v>2001</v>
      </c>
      <c r="F154" s="23"/>
      <c r="G154" s="10"/>
      <c r="H154" s="10"/>
      <c r="I154" s="10"/>
      <c r="J154" s="169">
        <v>152</v>
      </c>
      <c r="K154" s="169">
        <v>152</v>
      </c>
      <c r="L154" s="169">
        <v>160.9</v>
      </c>
    </row>
    <row r="155" spans="1:12" ht="15" customHeight="1" x14ac:dyDescent="0.15">
      <c r="A155" s="106"/>
      <c r="B155" s="9" t="s">
        <v>11</v>
      </c>
      <c r="C155" s="13" t="s">
        <v>115</v>
      </c>
      <c r="D155" s="14">
        <v>1800</v>
      </c>
      <c r="E155" s="15">
        <v>2006</v>
      </c>
      <c r="F155" s="16"/>
      <c r="G155" s="4"/>
      <c r="H155" s="4"/>
      <c r="I155" s="4"/>
      <c r="J155" s="158">
        <v>30</v>
      </c>
      <c r="K155" s="158">
        <v>30</v>
      </c>
      <c r="L155" s="158">
        <v>30</v>
      </c>
    </row>
    <row r="156" spans="1:12" ht="15" customHeight="1" x14ac:dyDescent="0.15">
      <c r="A156" s="106"/>
      <c r="B156" s="9" t="s">
        <v>26</v>
      </c>
      <c r="C156" s="13" t="s">
        <v>254</v>
      </c>
      <c r="D156" s="14">
        <v>1650</v>
      </c>
      <c r="E156" s="15">
        <v>2014</v>
      </c>
      <c r="F156" s="16"/>
      <c r="G156" s="4"/>
      <c r="H156" s="4"/>
      <c r="I156" s="4"/>
      <c r="J156" s="158"/>
      <c r="K156" s="158"/>
      <c r="L156" s="158">
        <v>148.1</v>
      </c>
    </row>
    <row r="157" spans="1:12" ht="15" customHeight="1" x14ac:dyDescent="0.15">
      <c r="A157" s="1" t="s">
        <v>330</v>
      </c>
      <c r="B157" s="1"/>
      <c r="D157" s="6"/>
      <c r="E157" s="7"/>
      <c r="J157" s="151"/>
      <c r="K157" s="151"/>
    </row>
    <row r="158" spans="1:12" ht="15" customHeight="1" thickBot="1" x14ac:dyDescent="0.2">
      <c r="A158" s="24" t="s">
        <v>329</v>
      </c>
      <c r="B158" s="1"/>
      <c r="C158" s="25"/>
      <c r="D158" s="7"/>
      <c r="E158" s="7"/>
      <c r="F158" s="56"/>
      <c r="G158" s="27"/>
      <c r="H158" s="27"/>
      <c r="I158" s="27"/>
      <c r="J158" s="151"/>
      <c r="K158" s="151"/>
    </row>
    <row r="159" spans="1:12" ht="23.25" customHeight="1" thickBot="1" x14ac:dyDescent="0.2">
      <c r="A159" s="28"/>
      <c r="B159" s="29" t="s">
        <v>0</v>
      </c>
      <c r="C159" s="30" t="s">
        <v>3</v>
      </c>
      <c r="D159" s="31" t="s">
        <v>5</v>
      </c>
      <c r="E159" s="31" t="s">
        <v>4</v>
      </c>
      <c r="F159" s="179" t="s">
        <v>266</v>
      </c>
      <c r="G159" s="179"/>
      <c r="H159" s="179"/>
      <c r="I159" s="144"/>
      <c r="J159" s="180" t="s">
        <v>331</v>
      </c>
      <c r="K159" s="180"/>
      <c r="L159" s="180"/>
    </row>
    <row r="160" spans="1:12" ht="35.25" customHeight="1" thickBot="1" x14ac:dyDescent="0.2">
      <c r="A160" s="32"/>
      <c r="B160" s="33" t="s">
        <v>194</v>
      </c>
      <c r="C160" s="34" t="s">
        <v>195</v>
      </c>
      <c r="D160" s="3" t="s">
        <v>6</v>
      </c>
      <c r="E160" s="3" t="s">
        <v>326</v>
      </c>
      <c r="F160" s="2">
        <v>2012</v>
      </c>
      <c r="G160" s="2">
        <v>2013</v>
      </c>
      <c r="H160" s="2">
        <v>2014</v>
      </c>
      <c r="I160" s="2"/>
      <c r="J160" s="2">
        <v>2012</v>
      </c>
      <c r="K160" s="2">
        <v>2013</v>
      </c>
      <c r="L160" s="2">
        <v>2014</v>
      </c>
    </row>
    <row r="161" spans="1:14" ht="15" customHeight="1" x14ac:dyDescent="0.15">
      <c r="A161" s="18" t="s">
        <v>272</v>
      </c>
      <c r="B161" s="9"/>
      <c r="C161" s="10"/>
      <c r="D161" s="20"/>
      <c r="E161" s="11"/>
      <c r="F161" s="17">
        <v>2</v>
      </c>
      <c r="G161" s="12">
        <v>3</v>
      </c>
      <c r="H161" s="12">
        <v>3</v>
      </c>
      <c r="I161" s="12"/>
      <c r="J161" s="170">
        <v>158</v>
      </c>
      <c r="K161" s="170">
        <f>SUM(K162:K164)</f>
        <v>202.5</v>
      </c>
      <c r="L161" s="170">
        <f>SUM(L162:L164)</f>
        <v>202.5</v>
      </c>
    </row>
    <row r="162" spans="1:14" ht="15" customHeight="1" x14ac:dyDescent="0.15">
      <c r="A162" s="106"/>
      <c r="B162" s="9" t="s">
        <v>147</v>
      </c>
      <c r="C162" s="10" t="s">
        <v>148</v>
      </c>
      <c r="D162" s="20">
        <v>1450</v>
      </c>
      <c r="E162" s="11">
        <v>1989</v>
      </c>
      <c r="F162" s="17"/>
      <c r="G162" s="12"/>
      <c r="H162" s="12"/>
      <c r="I162" s="12"/>
      <c r="J162" s="169">
        <v>43</v>
      </c>
      <c r="K162" s="169">
        <v>43</v>
      </c>
      <c r="L162" s="169">
        <v>43</v>
      </c>
    </row>
    <row r="163" spans="1:14" ht="15" customHeight="1" x14ac:dyDescent="0.15">
      <c r="A163" s="106"/>
      <c r="B163" s="9" t="s">
        <v>147</v>
      </c>
      <c r="C163" s="10" t="s">
        <v>150</v>
      </c>
      <c r="D163" s="20">
        <v>1600</v>
      </c>
      <c r="E163" s="11">
        <v>2001</v>
      </c>
      <c r="F163" s="17"/>
      <c r="G163" s="12"/>
      <c r="H163" s="12"/>
      <c r="I163" s="12"/>
      <c r="J163" s="169">
        <v>115</v>
      </c>
      <c r="K163" s="169">
        <v>115</v>
      </c>
      <c r="L163" s="169">
        <v>115</v>
      </c>
    </row>
    <row r="164" spans="1:14" ht="15" customHeight="1" x14ac:dyDescent="0.15">
      <c r="A164" s="106"/>
      <c r="B164" s="9" t="s">
        <v>205</v>
      </c>
      <c r="C164" s="10" t="s">
        <v>204</v>
      </c>
      <c r="D164" s="20">
        <v>1450</v>
      </c>
      <c r="E164" s="11">
        <v>2013</v>
      </c>
      <c r="F164" s="17"/>
      <c r="G164" s="12"/>
      <c r="H164" s="12"/>
      <c r="I164" s="12"/>
      <c r="J164" s="169"/>
      <c r="K164" s="169">
        <v>44.5</v>
      </c>
      <c r="L164" s="169">
        <v>44.5</v>
      </c>
    </row>
    <row r="165" spans="1:14" ht="15" customHeight="1" x14ac:dyDescent="0.15">
      <c r="A165" s="123" t="s">
        <v>273</v>
      </c>
      <c r="B165" s="9"/>
      <c r="C165" s="13"/>
      <c r="D165" s="14"/>
      <c r="E165" s="15"/>
      <c r="F165" s="16">
        <v>3</v>
      </c>
      <c r="G165" s="4">
        <v>3</v>
      </c>
      <c r="H165" s="4">
        <v>3</v>
      </c>
      <c r="I165" s="4"/>
      <c r="J165" s="171">
        <v>281.8</v>
      </c>
      <c r="K165" s="171">
        <v>281.8</v>
      </c>
      <c r="L165" s="171">
        <v>281.8</v>
      </c>
    </row>
    <row r="166" spans="1:14" ht="15" customHeight="1" x14ac:dyDescent="0.25">
      <c r="A166" s="123"/>
      <c r="B166" s="9" t="s">
        <v>30</v>
      </c>
      <c r="C166" s="13" t="s">
        <v>197</v>
      </c>
      <c r="D166" s="14">
        <v>1600</v>
      </c>
      <c r="E166" s="15">
        <v>1996</v>
      </c>
      <c r="F166" s="16"/>
      <c r="G166" s="4"/>
      <c r="H166" s="4"/>
      <c r="I166" s="4"/>
      <c r="J166" s="158">
        <v>85.5</v>
      </c>
      <c r="K166" s="158">
        <v>85.5</v>
      </c>
      <c r="L166" s="158">
        <v>85.5</v>
      </c>
      <c r="M166" s="147"/>
      <c r="N166" s="147"/>
    </row>
    <row r="167" spans="1:14" ht="15" customHeight="1" x14ac:dyDescent="0.25">
      <c r="A167" s="106"/>
      <c r="B167" s="9" t="s">
        <v>71</v>
      </c>
      <c r="C167" s="13" t="s">
        <v>116</v>
      </c>
      <c r="D167" s="14">
        <v>1500</v>
      </c>
      <c r="E167" s="15">
        <v>1998</v>
      </c>
      <c r="F167" s="55"/>
      <c r="G167" s="13"/>
      <c r="H167" s="13"/>
      <c r="I167" s="13"/>
      <c r="J167" s="158">
        <v>127</v>
      </c>
      <c r="K167" s="158">
        <v>127</v>
      </c>
      <c r="L167" s="158">
        <v>127</v>
      </c>
      <c r="M167" s="147"/>
      <c r="N167" s="147"/>
    </row>
    <row r="168" spans="1:14" ht="15" customHeight="1" x14ac:dyDescent="0.25">
      <c r="A168" s="106"/>
      <c r="B168" s="9" t="s">
        <v>28</v>
      </c>
      <c r="C168" s="13" t="s">
        <v>117</v>
      </c>
      <c r="D168" s="20">
        <v>1510</v>
      </c>
      <c r="E168" s="11">
        <v>2011</v>
      </c>
      <c r="F168" s="17"/>
      <c r="G168" s="12"/>
      <c r="H168" s="12"/>
      <c r="I168" s="12"/>
      <c r="J168" s="169">
        <v>69.3</v>
      </c>
      <c r="K168" s="169">
        <v>69.3</v>
      </c>
      <c r="L168" s="169">
        <v>69.3</v>
      </c>
      <c r="M168" s="147"/>
      <c r="N168" s="147"/>
    </row>
    <row r="169" spans="1:14" ht="15" customHeight="1" x14ac:dyDescent="0.15">
      <c r="A169" s="18" t="s">
        <v>274</v>
      </c>
      <c r="B169" s="9"/>
      <c r="C169" s="10"/>
      <c r="D169" s="20"/>
      <c r="E169" s="11"/>
      <c r="F169" s="17">
        <v>3</v>
      </c>
      <c r="G169" s="12">
        <v>3</v>
      </c>
      <c r="H169" s="12">
        <v>5</v>
      </c>
      <c r="I169" s="12"/>
      <c r="J169" s="170">
        <v>194.6</v>
      </c>
      <c r="K169" s="170">
        <f>SUM(K170:K172)</f>
        <v>194.60000000000002</v>
      </c>
      <c r="L169" s="170">
        <f>SUM(L170:L174)</f>
        <v>397.90000000000003</v>
      </c>
    </row>
    <row r="170" spans="1:14" ht="15" customHeight="1" x14ac:dyDescent="0.15">
      <c r="A170" s="106"/>
      <c r="B170" s="9" t="s">
        <v>33</v>
      </c>
      <c r="C170" s="10" t="s">
        <v>39</v>
      </c>
      <c r="D170" s="20">
        <v>1348</v>
      </c>
      <c r="E170" s="11">
        <v>1996</v>
      </c>
      <c r="F170" s="23"/>
      <c r="G170" s="10"/>
      <c r="H170" s="10"/>
      <c r="I170" s="10"/>
      <c r="J170" s="169">
        <v>69</v>
      </c>
      <c r="K170" s="169">
        <v>69</v>
      </c>
      <c r="L170" s="169">
        <v>69</v>
      </c>
    </row>
    <row r="171" spans="1:14" ht="15" customHeight="1" x14ac:dyDescent="0.15">
      <c r="A171" s="106"/>
      <c r="B171" s="9" t="s">
        <v>80</v>
      </c>
      <c r="C171" s="10" t="s">
        <v>118</v>
      </c>
      <c r="D171" s="11">
        <v>1200</v>
      </c>
      <c r="E171" s="11">
        <v>2011</v>
      </c>
      <c r="F171" s="23"/>
      <c r="G171" s="10"/>
      <c r="H171" s="10"/>
      <c r="I171" s="10"/>
      <c r="J171" s="169">
        <v>43.7</v>
      </c>
      <c r="K171" s="169">
        <v>43.7</v>
      </c>
      <c r="L171" s="169">
        <v>43.7</v>
      </c>
    </row>
    <row r="172" spans="1:14" ht="15" customHeight="1" x14ac:dyDescent="0.15">
      <c r="A172" s="106"/>
      <c r="B172" s="9" t="s">
        <v>32</v>
      </c>
      <c r="C172" s="10" t="s">
        <v>119</v>
      </c>
      <c r="D172" s="11">
        <v>1500</v>
      </c>
      <c r="E172" s="11">
        <v>2012</v>
      </c>
      <c r="F172" s="17"/>
      <c r="G172" s="12"/>
      <c r="H172" s="12"/>
      <c r="I172" s="12"/>
      <c r="J172" s="169">
        <v>81.900000000000006</v>
      </c>
      <c r="K172" s="169">
        <v>81.900000000000006</v>
      </c>
      <c r="L172" s="169">
        <v>81.900000000000006</v>
      </c>
    </row>
    <row r="173" spans="1:14" ht="15" customHeight="1" x14ac:dyDescent="0.15">
      <c r="A173" s="106"/>
      <c r="B173" s="9" t="s">
        <v>32</v>
      </c>
      <c r="C173" s="10" t="s">
        <v>182</v>
      </c>
      <c r="D173" s="11">
        <v>1600</v>
      </c>
      <c r="E173" s="11">
        <v>2014</v>
      </c>
      <c r="F173" s="17"/>
      <c r="G173" s="12"/>
      <c r="H173" s="12"/>
      <c r="I173" s="12"/>
      <c r="J173" s="169"/>
      <c r="K173" s="169"/>
      <c r="L173" s="169">
        <v>67.5</v>
      </c>
    </row>
    <row r="174" spans="1:14" ht="15" customHeight="1" x14ac:dyDescent="0.15">
      <c r="A174" s="106"/>
      <c r="B174" s="9" t="s">
        <v>21</v>
      </c>
      <c r="C174" s="10" t="s">
        <v>109</v>
      </c>
      <c r="D174" s="11">
        <v>1600</v>
      </c>
      <c r="E174" s="11">
        <v>2014</v>
      </c>
      <c r="F174" s="17"/>
      <c r="G174" s="12"/>
      <c r="H174" s="12"/>
      <c r="I174" s="12"/>
      <c r="J174" s="169"/>
      <c r="K174" s="169"/>
      <c r="L174" s="169">
        <v>135.80000000000001</v>
      </c>
    </row>
    <row r="175" spans="1:14" ht="15" customHeight="1" x14ac:dyDescent="0.15">
      <c r="A175" s="18" t="s">
        <v>253</v>
      </c>
      <c r="B175" s="9"/>
      <c r="C175" s="10"/>
      <c r="D175" s="20"/>
      <c r="E175" s="11"/>
      <c r="F175" s="17"/>
      <c r="G175" s="12">
        <v>3</v>
      </c>
      <c r="H175" s="12">
        <v>3</v>
      </c>
      <c r="I175" s="12"/>
      <c r="J175" s="170"/>
      <c r="K175" s="170">
        <f>SUM(K176:K178)</f>
        <v>270.3</v>
      </c>
      <c r="L175" s="170">
        <f>SUM(L176:L178)</f>
        <v>270.3</v>
      </c>
    </row>
    <row r="176" spans="1:14" ht="15" customHeight="1" x14ac:dyDescent="0.15">
      <c r="A176" s="106"/>
      <c r="B176" s="9" t="s">
        <v>205</v>
      </c>
      <c r="C176" s="10" t="s">
        <v>219</v>
      </c>
      <c r="D176" s="20">
        <v>1900</v>
      </c>
      <c r="E176" s="11">
        <v>2013</v>
      </c>
      <c r="F176" s="23"/>
      <c r="G176" s="10"/>
      <c r="H176" s="10"/>
      <c r="I176" s="10"/>
      <c r="J176" s="169"/>
      <c r="K176" s="169">
        <v>96.9</v>
      </c>
      <c r="L176" s="169">
        <v>96.9</v>
      </c>
    </row>
    <row r="177" spans="1:12" ht="15" customHeight="1" x14ac:dyDescent="0.15">
      <c r="A177" s="106"/>
      <c r="B177" s="9" t="s">
        <v>95</v>
      </c>
      <c r="C177" s="10" t="s">
        <v>217</v>
      </c>
      <c r="D177" s="11">
        <v>1800</v>
      </c>
      <c r="E177" s="11">
        <v>2013</v>
      </c>
      <c r="F177" s="23"/>
      <c r="G177" s="10"/>
      <c r="H177" s="10"/>
      <c r="I177" s="10"/>
      <c r="J177" s="169"/>
      <c r="K177" s="169">
        <v>126.5</v>
      </c>
      <c r="L177" s="169">
        <v>126.5</v>
      </c>
    </row>
    <row r="178" spans="1:12" ht="15" customHeight="1" x14ac:dyDescent="0.15">
      <c r="A178" s="106"/>
      <c r="B178" s="9" t="s">
        <v>95</v>
      </c>
      <c r="C178" s="10" t="s">
        <v>218</v>
      </c>
      <c r="D178" s="11">
        <v>1950</v>
      </c>
      <c r="E178" s="11">
        <v>2013</v>
      </c>
      <c r="F178" s="17"/>
      <c r="G178" s="12"/>
      <c r="H178" s="12"/>
      <c r="I178" s="12"/>
      <c r="J178" s="169"/>
      <c r="K178" s="169">
        <v>46.9</v>
      </c>
      <c r="L178" s="169">
        <v>46.9</v>
      </c>
    </row>
    <row r="179" spans="1:12" ht="15" customHeight="1" x14ac:dyDescent="0.15">
      <c r="A179" s="18" t="s">
        <v>275</v>
      </c>
      <c r="B179" s="9"/>
      <c r="C179" s="10"/>
      <c r="D179" s="11"/>
      <c r="E179" s="11"/>
      <c r="F179" s="17">
        <v>2</v>
      </c>
      <c r="G179" s="12">
        <v>2</v>
      </c>
      <c r="H179" s="12">
        <v>2</v>
      </c>
      <c r="I179" s="12"/>
      <c r="J179" s="170">
        <v>295.7</v>
      </c>
      <c r="K179" s="170">
        <f>SUM(K180:K181)</f>
        <v>295.7</v>
      </c>
      <c r="L179" s="170">
        <f>SUM(L180:L181)</f>
        <v>295.7</v>
      </c>
    </row>
    <row r="180" spans="1:12" ht="15" customHeight="1" x14ac:dyDescent="0.15">
      <c r="A180" s="106"/>
      <c r="B180" s="9" t="s">
        <v>15</v>
      </c>
      <c r="C180" s="10" t="s">
        <v>120</v>
      </c>
      <c r="D180" s="11">
        <v>950</v>
      </c>
      <c r="E180" s="11">
        <v>1996</v>
      </c>
      <c r="F180" s="23"/>
      <c r="G180" s="10"/>
      <c r="H180" s="10"/>
      <c r="I180" s="10"/>
      <c r="J180" s="169">
        <v>128</v>
      </c>
      <c r="K180" s="169">
        <v>128</v>
      </c>
      <c r="L180" s="169">
        <v>128</v>
      </c>
    </row>
    <row r="181" spans="1:12" ht="15" customHeight="1" x14ac:dyDescent="0.15">
      <c r="A181" s="106"/>
      <c r="B181" s="9" t="s">
        <v>15</v>
      </c>
      <c r="C181" s="10" t="s">
        <v>121</v>
      </c>
      <c r="D181" s="11">
        <v>750</v>
      </c>
      <c r="E181" s="11">
        <v>2003</v>
      </c>
      <c r="F181" s="17"/>
      <c r="G181" s="12"/>
      <c r="H181" s="12"/>
      <c r="I181" s="12"/>
      <c r="J181" s="169">
        <v>167.7</v>
      </c>
      <c r="K181" s="169">
        <v>167.7</v>
      </c>
      <c r="L181" s="169">
        <v>167.7</v>
      </c>
    </row>
    <row r="182" spans="1:12" ht="15" customHeight="1" x14ac:dyDescent="0.15">
      <c r="A182" s="18" t="s">
        <v>276</v>
      </c>
      <c r="B182" s="9"/>
      <c r="C182" s="10"/>
      <c r="D182" s="11"/>
      <c r="E182" s="11"/>
      <c r="F182" s="17">
        <v>1</v>
      </c>
      <c r="G182" s="12">
        <v>1</v>
      </c>
      <c r="H182" s="12">
        <v>1</v>
      </c>
      <c r="I182" s="12"/>
      <c r="J182" s="170">
        <v>105.6</v>
      </c>
      <c r="K182" s="170">
        <v>105.6</v>
      </c>
      <c r="L182" s="170">
        <v>105.6</v>
      </c>
    </row>
    <row r="183" spans="1:12" ht="15" customHeight="1" x14ac:dyDescent="0.15">
      <c r="A183" s="106"/>
      <c r="B183" s="9" t="s">
        <v>30</v>
      </c>
      <c r="C183" s="10" t="s">
        <v>122</v>
      </c>
      <c r="D183" s="11">
        <v>900</v>
      </c>
      <c r="E183" s="11">
        <v>2000</v>
      </c>
      <c r="F183" s="17"/>
      <c r="G183" s="12"/>
      <c r="H183" s="12"/>
      <c r="I183" s="12"/>
      <c r="J183" s="169">
        <v>105.6</v>
      </c>
      <c r="K183" s="169">
        <v>105.6</v>
      </c>
      <c r="L183" s="169">
        <v>105.6</v>
      </c>
    </row>
    <row r="184" spans="1:12" ht="15" customHeight="1" x14ac:dyDescent="0.15">
      <c r="A184" s="18" t="s">
        <v>277</v>
      </c>
      <c r="B184" s="9"/>
      <c r="C184" s="10"/>
      <c r="D184" s="11"/>
      <c r="E184" s="11"/>
      <c r="F184" s="17">
        <v>11</v>
      </c>
      <c r="G184" s="12">
        <v>11</v>
      </c>
      <c r="H184" s="12">
        <v>11</v>
      </c>
      <c r="I184" s="12"/>
      <c r="J184" s="170">
        <v>3859</v>
      </c>
      <c r="K184" s="170">
        <f>SUM(K185:K195)</f>
        <v>3865.6000000000004</v>
      </c>
      <c r="L184" s="170">
        <f>SUM(L185:L195)</f>
        <v>3866</v>
      </c>
    </row>
    <row r="185" spans="1:12" ht="15" customHeight="1" x14ac:dyDescent="0.15">
      <c r="A185" s="106"/>
      <c r="B185" s="9" t="s">
        <v>33</v>
      </c>
      <c r="C185" s="10" t="s">
        <v>38</v>
      </c>
      <c r="D185" s="11">
        <v>1470</v>
      </c>
      <c r="E185" s="11">
        <v>1995</v>
      </c>
      <c r="F185" s="23"/>
      <c r="G185" s="10"/>
      <c r="H185" s="10"/>
      <c r="I185" s="10"/>
      <c r="J185" s="169">
        <v>162</v>
      </c>
      <c r="K185" s="169">
        <v>162</v>
      </c>
      <c r="L185" s="169">
        <v>162</v>
      </c>
    </row>
    <row r="186" spans="1:12" ht="15" customHeight="1" x14ac:dyDescent="0.15">
      <c r="A186" s="106"/>
      <c r="B186" s="9"/>
      <c r="C186" s="10" t="s">
        <v>90</v>
      </c>
      <c r="D186" s="11">
        <v>1412</v>
      </c>
      <c r="E186" s="11">
        <v>1996</v>
      </c>
      <c r="F186" s="23"/>
      <c r="G186" s="10"/>
      <c r="H186" s="10"/>
      <c r="I186" s="10"/>
      <c r="J186" s="169">
        <v>226.5</v>
      </c>
      <c r="K186" s="169">
        <v>226.5</v>
      </c>
      <c r="L186" s="169">
        <v>226.5</v>
      </c>
    </row>
    <row r="187" spans="1:12" ht="15" customHeight="1" x14ac:dyDescent="0.15">
      <c r="A187" s="106"/>
      <c r="B187" s="9" t="s">
        <v>40</v>
      </c>
      <c r="C187" s="10" t="s">
        <v>127</v>
      </c>
      <c r="D187" s="11">
        <v>1470</v>
      </c>
      <c r="E187" s="11">
        <v>1996</v>
      </c>
      <c r="F187" s="23"/>
      <c r="G187" s="10"/>
      <c r="H187" s="10"/>
      <c r="I187" s="10"/>
      <c r="J187" s="169">
        <v>133</v>
      </c>
      <c r="K187" s="169">
        <v>133</v>
      </c>
      <c r="L187" s="169">
        <v>133.4</v>
      </c>
    </row>
    <row r="188" spans="1:12" ht="15" customHeight="1" x14ac:dyDescent="0.15">
      <c r="A188" s="106"/>
      <c r="B188" s="9" t="s">
        <v>12</v>
      </c>
      <c r="C188" s="10" t="s">
        <v>128</v>
      </c>
      <c r="D188" s="11">
        <v>1450</v>
      </c>
      <c r="E188" s="15">
        <v>1996</v>
      </c>
      <c r="F188" s="23"/>
      <c r="G188" s="10"/>
      <c r="H188" s="10"/>
      <c r="I188" s="10"/>
      <c r="J188" s="169">
        <v>111</v>
      </c>
      <c r="K188" s="169">
        <v>117.6</v>
      </c>
      <c r="L188" s="169">
        <v>117.6</v>
      </c>
    </row>
    <row r="189" spans="1:12" ht="15" customHeight="1" x14ac:dyDescent="0.15">
      <c r="A189" s="106"/>
      <c r="B189" s="9" t="s">
        <v>11</v>
      </c>
      <c r="C189" s="10" t="s">
        <v>83</v>
      </c>
      <c r="D189" s="11">
        <v>1370</v>
      </c>
      <c r="E189" s="11">
        <v>1996</v>
      </c>
      <c r="F189" s="23"/>
      <c r="G189" s="10"/>
      <c r="H189" s="10"/>
      <c r="I189" s="10"/>
      <c r="J189" s="169">
        <v>252.5</v>
      </c>
      <c r="K189" s="169">
        <v>252.5</v>
      </c>
      <c r="L189" s="169">
        <v>252.5</v>
      </c>
    </row>
    <row r="190" spans="1:12" ht="15" customHeight="1" x14ac:dyDescent="0.15">
      <c r="A190" s="106"/>
      <c r="B190" s="9" t="s">
        <v>80</v>
      </c>
      <c r="C190" s="10" t="s">
        <v>123</v>
      </c>
      <c r="D190" s="11">
        <v>1550</v>
      </c>
      <c r="E190" s="11">
        <v>1997</v>
      </c>
      <c r="F190" s="23"/>
      <c r="G190" s="10"/>
      <c r="H190" s="10"/>
      <c r="I190" s="10"/>
      <c r="J190" s="169">
        <v>232.3</v>
      </c>
      <c r="K190" s="169">
        <v>232.3</v>
      </c>
      <c r="L190" s="169">
        <v>232.3</v>
      </c>
    </row>
    <row r="191" spans="1:12" ht="15" customHeight="1" x14ac:dyDescent="0.15">
      <c r="A191" s="106"/>
      <c r="B191" s="9" t="s">
        <v>11</v>
      </c>
      <c r="C191" s="10" t="s">
        <v>82</v>
      </c>
      <c r="D191" s="11">
        <v>1150</v>
      </c>
      <c r="E191" s="11">
        <v>1998</v>
      </c>
      <c r="F191" s="23"/>
      <c r="G191" s="10"/>
      <c r="H191" s="10"/>
      <c r="I191" s="10"/>
      <c r="J191" s="169">
        <v>600.5</v>
      </c>
      <c r="K191" s="169">
        <v>600.5</v>
      </c>
      <c r="L191" s="169">
        <v>600.5</v>
      </c>
    </row>
    <row r="192" spans="1:12" ht="15" customHeight="1" x14ac:dyDescent="0.15">
      <c r="A192" s="106"/>
      <c r="B192" s="9" t="s">
        <v>12</v>
      </c>
      <c r="C192" s="10" t="s">
        <v>124</v>
      </c>
      <c r="D192" s="11">
        <v>1550</v>
      </c>
      <c r="E192" s="11">
        <v>2000</v>
      </c>
      <c r="F192" s="23"/>
      <c r="G192" s="10"/>
      <c r="H192" s="10"/>
      <c r="I192" s="10"/>
      <c r="J192" s="169">
        <v>132.19999999999999</v>
      </c>
      <c r="K192" s="169">
        <v>132.19999999999999</v>
      </c>
      <c r="L192" s="169">
        <v>132.19999999999999</v>
      </c>
    </row>
    <row r="193" spans="1:12" ht="15" customHeight="1" x14ac:dyDescent="0.15">
      <c r="A193" s="106"/>
      <c r="B193" s="9" t="s">
        <v>55</v>
      </c>
      <c r="C193" s="54" t="s">
        <v>125</v>
      </c>
      <c r="D193" s="11">
        <v>1000</v>
      </c>
      <c r="E193" s="11">
        <v>2002</v>
      </c>
      <c r="F193" s="23"/>
      <c r="G193" s="10"/>
      <c r="H193" s="10"/>
      <c r="I193" s="10"/>
      <c r="J193" s="169">
        <v>1392</v>
      </c>
      <c r="K193" s="169">
        <v>1392</v>
      </c>
      <c r="L193" s="169">
        <v>1392</v>
      </c>
    </row>
    <row r="194" spans="1:12" ht="15" customHeight="1" x14ac:dyDescent="0.15">
      <c r="A194" s="106"/>
      <c r="B194" s="9" t="s">
        <v>55</v>
      </c>
      <c r="C194" s="10" t="s">
        <v>126</v>
      </c>
      <c r="D194" s="11">
        <v>1050</v>
      </c>
      <c r="E194" s="11">
        <v>2003</v>
      </c>
      <c r="F194" s="23"/>
      <c r="G194" s="10"/>
      <c r="H194" s="10"/>
      <c r="I194" s="10"/>
      <c r="J194" s="169">
        <v>213</v>
      </c>
      <c r="K194" s="169">
        <v>213</v>
      </c>
      <c r="L194" s="169">
        <v>213</v>
      </c>
    </row>
    <row r="195" spans="1:12" ht="15" customHeight="1" x14ac:dyDescent="0.15">
      <c r="A195" s="106"/>
      <c r="B195" s="9" t="s">
        <v>11</v>
      </c>
      <c r="C195" s="10" t="s">
        <v>83</v>
      </c>
      <c r="D195" s="11">
        <v>1350</v>
      </c>
      <c r="E195" s="11">
        <v>2005</v>
      </c>
      <c r="F195" s="23"/>
      <c r="G195" s="10"/>
      <c r="H195" s="10"/>
      <c r="I195" s="10"/>
      <c r="J195" s="169">
        <v>404</v>
      </c>
      <c r="K195" s="169">
        <v>404</v>
      </c>
      <c r="L195" s="169">
        <v>404</v>
      </c>
    </row>
    <row r="196" spans="1:12" ht="15" customHeight="1" x14ac:dyDescent="0.15">
      <c r="A196" s="18" t="s">
        <v>278</v>
      </c>
      <c r="B196" s="9"/>
      <c r="C196" s="10"/>
      <c r="D196" s="11"/>
      <c r="E196" s="11"/>
      <c r="F196" s="17">
        <v>3</v>
      </c>
      <c r="G196" s="12">
        <v>3</v>
      </c>
      <c r="H196" s="12">
        <v>3</v>
      </c>
      <c r="I196" s="12"/>
      <c r="J196" s="170">
        <v>369.4</v>
      </c>
      <c r="K196" s="170">
        <f>SUM(K197:K199)</f>
        <v>369.4</v>
      </c>
      <c r="L196" s="170">
        <f>SUM(L197:L199)</f>
        <v>369.4</v>
      </c>
    </row>
    <row r="197" spans="1:12" ht="15" customHeight="1" x14ac:dyDescent="0.15">
      <c r="A197" s="106"/>
      <c r="B197" s="9" t="s">
        <v>14</v>
      </c>
      <c r="C197" s="13" t="s">
        <v>129</v>
      </c>
      <c r="D197" s="15">
        <v>1330</v>
      </c>
      <c r="E197" s="15">
        <v>1995</v>
      </c>
      <c r="F197" s="55"/>
      <c r="G197" s="13"/>
      <c r="H197" s="13"/>
      <c r="I197" s="13"/>
      <c r="J197" s="158">
        <v>97.5</v>
      </c>
      <c r="K197" s="158">
        <v>97.5</v>
      </c>
      <c r="L197" s="158">
        <v>97.5</v>
      </c>
    </row>
    <row r="198" spans="1:12" ht="15" customHeight="1" x14ac:dyDescent="0.15">
      <c r="A198" s="106"/>
      <c r="B198" s="9"/>
      <c r="C198" s="13" t="s">
        <v>112</v>
      </c>
      <c r="D198" s="15">
        <v>1550</v>
      </c>
      <c r="E198" s="15">
        <v>1998</v>
      </c>
      <c r="F198" s="55"/>
      <c r="G198" s="13"/>
      <c r="H198" s="13"/>
      <c r="I198" s="13"/>
      <c r="J198" s="158">
        <v>196.4</v>
      </c>
      <c r="K198" s="158">
        <v>196.4</v>
      </c>
      <c r="L198" s="158">
        <v>196.4</v>
      </c>
    </row>
    <row r="199" spans="1:12" ht="15" customHeight="1" x14ac:dyDescent="0.15">
      <c r="A199" s="106"/>
      <c r="B199" s="9" t="s">
        <v>12</v>
      </c>
      <c r="C199" s="13" t="s">
        <v>57</v>
      </c>
      <c r="D199" s="15">
        <v>1550</v>
      </c>
      <c r="E199" s="15">
        <v>2000</v>
      </c>
      <c r="F199" s="16"/>
      <c r="G199" s="4"/>
      <c r="H199" s="4"/>
      <c r="I199" s="4"/>
      <c r="J199" s="158">
        <v>75.5</v>
      </c>
      <c r="K199" s="158">
        <v>75.5</v>
      </c>
      <c r="L199" s="158">
        <v>75.5</v>
      </c>
    </row>
    <row r="200" spans="1:12" ht="15" customHeight="1" x14ac:dyDescent="0.15">
      <c r="A200" s="18" t="s">
        <v>279</v>
      </c>
      <c r="B200" s="9"/>
      <c r="C200" s="10"/>
      <c r="D200" s="11"/>
      <c r="E200" s="11"/>
      <c r="F200" s="17">
        <v>1</v>
      </c>
      <c r="G200" s="12">
        <v>1</v>
      </c>
      <c r="H200" s="12">
        <v>1</v>
      </c>
      <c r="I200" s="12"/>
      <c r="J200" s="170">
        <v>154</v>
      </c>
      <c r="K200" s="170">
        <v>154</v>
      </c>
      <c r="L200" s="170">
        <v>154</v>
      </c>
    </row>
    <row r="201" spans="1:12" ht="15" customHeight="1" x14ac:dyDescent="0.15">
      <c r="A201" s="106"/>
      <c r="B201" s="9" t="s">
        <v>33</v>
      </c>
      <c r="C201" s="10" t="s">
        <v>38</v>
      </c>
      <c r="D201" s="11">
        <v>1250</v>
      </c>
      <c r="E201" s="11">
        <v>1996</v>
      </c>
      <c r="F201" s="17"/>
      <c r="G201" s="12"/>
      <c r="H201" s="12"/>
      <c r="I201" s="12"/>
      <c r="J201" s="169">
        <v>154</v>
      </c>
      <c r="K201" s="169">
        <v>154</v>
      </c>
      <c r="L201" s="169">
        <v>154</v>
      </c>
    </row>
    <row r="202" spans="1:12" ht="15" customHeight="1" x14ac:dyDescent="0.15">
      <c r="A202" s="18" t="s">
        <v>264</v>
      </c>
      <c r="B202" s="9"/>
      <c r="C202" s="10"/>
      <c r="D202" s="11"/>
      <c r="E202" s="11"/>
      <c r="F202" s="17"/>
      <c r="G202" s="12"/>
      <c r="H202" s="12">
        <v>1</v>
      </c>
      <c r="I202" s="12"/>
      <c r="J202" s="170"/>
      <c r="K202" s="170"/>
      <c r="L202" s="170">
        <v>15.1</v>
      </c>
    </row>
    <row r="203" spans="1:12" ht="15" customHeight="1" x14ac:dyDescent="0.15">
      <c r="A203" s="106"/>
      <c r="B203" s="9" t="s">
        <v>32</v>
      </c>
      <c r="C203" s="10" t="s">
        <v>263</v>
      </c>
      <c r="D203" s="11">
        <v>950</v>
      </c>
      <c r="E203" s="11">
        <v>2014</v>
      </c>
      <c r="F203" s="17"/>
      <c r="G203" s="12"/>
      <c r="H203" s="12"/>
      <c r="I203" s="12"/>
      <c r="J203" s="169"/>
      <c r="K203" s="169"/>
      <c r="L203" s="169">
        <v>15.1</v>
      </c>
    </row>
    <row r="204" spans="1:12" ht="15" customHeight="1" x14ac:dyDescent="0.15">
      <c r="A204" s="18" t="s">
        <v>280</v>
      </c>
      <c r="B204" s="9"/>
      <c r="C204" s="10"/>
      <c r="D204" s="11"/>
      <c r="E204" s="11"/>
      <c r="F204" s="17">
        <v>1</v>
      </c>
      <c r="G204" s="12">
        <v>1</v>
      </c>
      <c r="H204" s="12">
        <v>1</v>
      </c>
      <c r="I204" s="12"/>
      <c r="J204" s="170">
        <v>102</v>
      </c>
      <c r="K204" s="170">
        <v>102</v>
      </c>
      <c r="L204" s="170">
        <v>121.5</v>
      </c>
    </row>
    <row r="205" spans="1:12" ht="15" customHeight="1" x14ac:dyDescent="0.15">
      <c r="A205" s="106"/>
      <c r="B205" s="9" t="s">
        <v>51</v>
      </c>
      <c r="C205" s="10" t="s">
        <v>130</v>
      </c>
      <c r="D205" s="11">
        <v>750</v>
      </c>
      <c r="E205" s="11">
        <v>2007</v>
      </c>
      <c r="F205" s="17"/>
      <c r="G205" s="12"/>
      <c r="H205" s="12"/>
      <c r="I205" s="12"/>
      <c r="J205" s="169">
        <v>102</v>
      </c>
      <c r="K205" s="169">
        <v>102</v>
      </c>
      <c r="L205" s="169">
        <v>121.5</v>
      </c>
    </row>
    <row r="206" spans="1:12" ht="15" customHeight="1" x14ac:dyDescent="0.15">
      <c r="A206" s="18" t="s">
        <v>281</v>
      </c>
      <c r="B206" s="66"/>
      <c r="C206" s="20"/>
      <c r="D206" s="21"/>
      <c r="E206" s="22"/>
      <c r="F206" s="17">
        <v>1</v>
      </c>
      <c r="G206" s="12">
        <v>1</v>
      </c>
      <c r="H206" s="12">
        <v>2</v>
      </c>
      <c r="I206" s="12"/>
      <c r="J206" s="170">
        <v>100.5</v>
      </c>
      <c r="K206" s="170">
        <v>100.5</v>
      </c>
      <c r="L206" s="170">
        <v>101.8</v>
      </c>
    </row>
    <row r="207" spans="1:12" ht="15" customHeight="1" x14ac:dyDescent="0.15">
      <c r="A207" s="124"/>
      <c r="B207" s="19" t="s">
        <v>33</v>
      </c>
      <c r="C207" s="20" t="s">
        <v>166</v>
      </c>
      <c r="D207" s="21">
        <v>80</v>
      </c>
      <c r="E207" s="22">
        <v>1996</v>
      </c>
      <c r="F207" s="17"/>
      <c r="G207" s="12"/>
      <c r="H207" s="12"/>
      <c r="I207" s="12"/>
      <c r="J207" s="169">
        <v>100.5</v>
      </c>
      <c r="K207" s="169">
        <v>100.5</v>
      </c>
      <c r="L207" s="169">
        <v>100.5</v>
      </c>
    </row>
    <row r="208" spans="1:12" ht="15" customHeight="1" thickBot="1" x14ac:dyDescent="0.2">
      <c r="A208" s="124"/>
      <c r="B208" s="19" t="s">
        <v>21</v>
      </c>
      <c r="C208" s="20" t="s">
        <v>255</v>
      </c>
      <c r="D208" s="21">
        <v>680</v>
      </c>
      <c r="E208" s="22">
        <v>2014</v>
      </c>
      <c r="F208" s="17"/>
      <c r="G208" s="12"/>
      <c r="H208" s="12"/>
      <c r="I208" s="12"/>
      <c r="J208" s="169"/>
      <c r="K208" s="169"/>
      <c r="L208" s="169">
        <v>1.3</v>
      </c>
    </row>
    <row r="209" spans="1:12" ht="15" customHeight="1" thickBot="1" x14ac:dyDescent="0.2">
      <c r="A209" s="125" t="s">
        <v>2</v>
      </c>
      <c r="B209" s="126"/>
      <c r="C209" s="127"/>
      <c r="D209" s="128"/>
      <c r="E209" s="128"/>
      <c r="F209" s="129">
        <v>76</v>
      </c>
      <c r="G209" s="130">
        <f>COUNT(E211:E215,E220:E273,E275:E339,E340:E359)</f>
        <v>100</v>
      </c>
      <c r="H209" s="130">
        <f>SUM(H210,H242,H240,H248,H250,H255,H257,H260,H262,H265,H267,H269,H271,H274,H281,H284,H287,H290,H294,H304,H308,H312,H314,H316,H319,H322,H327,H329,H331,H334,H337,H339,H345,H350,H352,H354,H356,H358,H360,H363)</f>
        <v>103</v>
      </c>
      <c r="I209" s="130"/>
      <c r="J209" s="154">
        <v>10370.5</v>
      </c>
      <c r="K209" s="154">
        <f>SUM(K210,K242,K250,K255,K257,K260,K262,K265,K267,K269,K271,K274,K281,K284,K290,K294,K304,K308,K312,K314,K316,K322,K327,K329,K331,K334,K337,K339,K345,K350,K352,K354,K356,K358,K248,K319)</f>
        <v>12017.01</v>
      </c>
      <c r="L209" s="154">
        <f>SUM(L210,L240,L242,L250,L255,L257,L260,L262,L265,L267,L269,L271,L274,L281,L284,L287,L290,L294,L304,L308,L312,L314,L316,L322,L327,L329,L331,L334,L337,L339,L345,L350,L352,L354,L356,L358,L248,L319,L360,L363)</f>
        <v>13987.609999999999</v>
      </c>
    </row>
    <row r="210" spans="1:12" ht="15" customHeight="1" x14ac:dyDescent="0.15">
      <c r="A210" s="18" t="s">
        <v>282</v>
      </c>
      <c r="B210" s="9"/>
      <c r="C210" s="10"/>
      <c r="D210" s="11"/>
      <c r="E210" s="11"/>
      <c r="F210" s="17">
        <v>23</v>
      </c>
      <c r="G210" s="12">
        <v>24</v>
      </c>
      <c r="H210" s="12">
        <v>25</v>
      </c>
      <c r="I210" s="12"/>
      <c r="J210" s="170">
        <v>3068.4</v>
      </c>
      <c r="K210" s="170">
        <f>SUM(K211:K215,K220:K238)</f>
        <v>3149.5</v>
      </c>
      <c r="L210" s="170">
        <f>SUM(L211:L215,L220:L239)</f>
        <v>3254.8999999999996</v>
      </c>
    </row>
    <row r="211" spans="1:12" ht="15" customHeight="1" x14ac:dyDescent="0.15">
      <c r="A211" s="106"/>
      <c r="B211" s="9" t="s">
        <v>71</v>
      </c>
      <c r="C211" s="10" t="s">
        <v>131</v>
      </c>
      <c r="D211" s="20">
        <v>850</v>
      </c>
      <c r="E211" s="11">
        <v>1996</v>
      </c>
      <c r="F211" s="23"/>
      <c r="G211" s="10"/>
      <c r="H211" s="10"/>
      <c r="I211" s="10"/>
      <c r="J211" s="169">
        <v>55.8</v>
      </c>
      <c r="K211" s="169">
        <v>55.8</v>
      </c>
      <c r="L211" s="169">
        <v>55.8</v>
      </c>
    </row>
    <row r="212" spans="1:12" ht="15" customHeight="1" x14ac:dyDescent="0.15">
      <c r="A212" s="106"/>
      <c r="B212" s="9"/>
      <c r="C212" s="10" t="s">
        <v>132</v>
      </c>
      <c r="D212" s="20">
        <v>1330</v>
      </c>
      <c r="E212" s="11">
        <v>1996</v>
      </c>
      <c r="F212" s="23"/>
      <c r="G212" s="10"/>
      <c r="H212" s="10"/>
      <c r="I212" s="10"/>
      <c r="J212" s="169">
        <v>48.6</v>
      </c>
      <c r="K212" s="169">
        <v>48.6</v>
      </c>
      <c r="L212" s="169">
        <v>48.6</v>
      </c>
    </row>
    <row r="213" spans="1:12" ht="15" customHeight="1" x14ac:dyDescent="0.15">
      <c r="A213" s="106"/>
      <c r="B213" s="9" t="s">
        <v>21</v>
      </c>
      <c r="C213" s="10" t="s">
        <v>133</v>
      </c>
      <c r="D213" s="11">
        <v>1500</v>
      </c>
      <c r="E213" s="11">
        <v>1998</v>
      </c>
      <c r="F213" s="23"/>
      <c r="G213" s="10"/>
      <c r="H213" s="10"/>
      <c r="I213" s="10"/>
      <c r="J213" s="169">
        <v>207</v>
      </c>
      <c r="K213" s="169">
        <v>207</v>
      </c>
      <c r="L213" s="169">
        <v>207</v>
      </c>
    </row>
    <row r="214" spans="1:12" ht="15" customHeight="1" x14ac:dyDescent="0.15">
      <c r="A214" s="106"/>
      <c r="B214" s="9" t="s">
        <v>15</v>
      </c>
      <c r="C214" s="10" t="s">
        <v>17</v>
      </c>
      <c r="D214" s="20">
        <v>745</v>
      </c>
      <c r="E214" s="11">
        <v>1999</v>
      </c>
      <c r="F214" s="23"/>
      <c r="G214" s="10"/>
      <c r="H214" s="10"/>
      <c r="I214" s="10"/>
      <c r="J214" s="169">
        <v>133.30000000000001</v>
      </c>
      <c r="K214" s="169">
        <v>133.30000000000001</v>
      </c>
      <c r="L214" s="169">
        <v>133.30000000000001</v>
      </c>
    </row>
    <row r="215" spans="1:12" ht="15" customHeight="1" x14ac:dyDescent="0.15">
      <c r="A215" s="106"/>
      <c r="B215" s="9"/>
      <c r="C215" s="13" t="s">
        <v>134</v>
      </c>
      <c r="D215" s="14">
        <v>890</v>
      </c>
      <c r="E215" s="15">
        <v>1999</v>
      </c>
      <c r="F215" s="55"/>
      <c r="G215" s="13"/>
      <c r="H215" s="13"/>
      <c r="I215" s="13"/>
      <c r="J215" s="158">
        <v>141.30000000000001</v>
      </c>
      <c r="K215" s="158">
        <v>141.30000000000001</v>
      </c>
      <c r="L215" s="158">
        <v>141.30000000000001</v>
      </c>
    </row>
    <row r="216" spans="1:12" ht="15" customHeight="1" x14ac:dyDescent="0.15">
      <c r="A216" s="1" t="s">
        <v>332</v>
      </c>
      <c r="B216" s="1"/>
      <c r="D216" s="6"/>
      <c r="E216" s="7"/>
      <c r="J216" s="151"/>
      <c r="K216" s="151"/>
    </row>
    <row r="217" spans="1:12" ht="15" customHeight="1" thickBot="1" x14ac:dyDescent="0.2">
      <c r="A217" s="24" t="s">
        <v>329</v>
      </c>
      <c r="B217" s="1"/>
      <c r="C217" s="25"/>
      <c r="D217" s="7"/>
      <c r="E217" s="7"/>
      <c r="F217" s="56"/>
      <c r="G217" s="27"/>
      <c r="H217" s="27"/>
      <c r="I217" s="27"/>
      <c r="J217" s="151"/>
      <c r="K217" s="151"/>
    </row>
    <row r="218" spans="1:12" ht="23.25" customHeight="1" thickBot="1" x14ac:dyDescent="0.2">
      <c r="A218" s="28"/>
      <c r="B218" s="29" t="s">
        <v>0</v>
      </c>
      <c r="C218" s="30" t="s">
        <v>3</v>
      </c>
      <c r="D218" s="31" t="s">
        <v>5</v>
      </c>
      <c r="E218" s="31" t="s">
        <v>4</v>
      </c>
      <c r="F218" s="179" t="s">
        <v>266</v>
      </c>
      <c r="G218" s="179"/>
      <c r="H218" s="179"/>
      <c r="I218" s="144"/>
      <c r="J218" s="180" t="s">
        <v>331</v>
      </c>
      <c r="K218" s="180"/>
      <c r="L218" s="180"/>
    </row>
    <row r="219" spans="1:12" ht="21.75" customHeight="1" thickBot="1" x14ac:dyDescent="0.2">
      <c r="A219" s="32"/>
      <c r="B219" s="33" t="s">
        <v>194</v>
      </c>
      <c r="C219" s="34" t="s">
        <v>195</v>
      </c>
      <c r="D219" s="3" t="s">
        <v>6</v>
      </c>
      <c r="E219" s="3" t="s">
        <v>326</v>
      </c>
      <c r="F219" s="2">
        <v>2012</v>
      </c>
      <c r="G219" s="2">
        <v>2013</v>
      </c>
      <c r="H219" s="2">
        <v>2014</v>
      </c>
      <c r="I219" s="2"/>
      <c r="J219" s="2">
        <v>2012</v>
      </c>
      <c r="K219" s="2">
        <v>2013</v>
      </c>
      <c r="L219" s="2">
        <v>2014</v>
      </c>
    </row>
    <row r="220" spans="1:12" ht="15" customHeight="1" x14ac:dyDescent="0.15">
      <c r="A220" s="106"/>
      <c r="B220" s="9" t="s">
        <v>71</v>
      </c>
      <c r="C220" s="10" t="s">
        <v>135</v>
      </c>
      <c r="D220" s="11">
        <v>1200</v>
      </c>
      <c r="E220" s="11">
        <v>1999</v>
      </c>
      <c r="F220" s="23"/>
      <c r="G220" s="10"/>
      <c r="H220" s="10"/>
      <c r="I220" s="10"/>
      <c r="J220" s="169">
        <v>138.5</v>
      </c>
      <c r="K220" s="169">
        <v>138.5</v>
      </c>
      <c r="L220" s="169">
        <v>136.5</v>
      </c>
    </row>
    <row r="221" spans="1:12" ht="15" customHeight="1" x14ac:dyDescent="0.15">
      <c r="A221" s="106"/>
      <c r="B221" s="9" t="s">
        <v>49</v>
      </c>
      <c r="C221" s="10" t="s">
        <v>136</v>
      </c>
      <c r="D221" s="11">
        <v>850</v>
      </c>
      <c r="E221" s="11">
        <v>1999</v>
      </c>
      <c r="F221" s="23"/>
      <c r="G221" s="10"/>
      <c r="H221" s="10"/>
      <c r="I221" s="10"/>
      <c r="J221" s="169">
        <v>268.5</v>
      </c>
      <c r="K221" s="169">
        <v>268.5</v>
      </c>
      <c r="L221" s="169">
        <v>268.5</v>
      </c>
    </row>
    <row r="222" spans="1:12" ht="15" customHeight="1" x14ac:dyDescent="0.15">
      <c r="A222" s="106"/>
      <c r="B222" s="9" t="s">
        <v>30</v>
      </c>
      <c r="C222" s="10" t="s">
        <v>137</v>
      </c>
      <c r="D222" s="20">
        <v>1000</v>
      </c>
      <c r="E222" s="11">
        <v>2000</v>
      </c>
      <c r="F222" s="23"/>
      <c r="G222" s="10"/>
      <c r="H222" s="10"/>
      <c r="I222" s="10"/>
      <c r="J222" s="169">
        <v>107.5</v>
      </c>
      <c r="K222" s="169">
        <v>107.5</v>
      </c>
      <c r="L222" s="169">
        <v>107.5</v>
      </c>
    </row>
    <row r="223" spans="1:12" ht="15" customHeight="1" x14ac:dyDescent="0.15">
      <c r="A223" s="118"/>
      <c r="B223" s="119"/>
      <c r="C223" s="73" t="s">
        <v>122</v>
      </c>
      <c r="D223" s="95">
        <v>650</v>
      </c>
      <c r="E223" s="74">
        <v>2000</v>
      </c>
      <c r="F223" s="76"/>
      <c r="G223" s="73"/>
      <c r="H223" s="73"/>
      <c r="I223" s="73"/>
      <c r="J223" s="162">
        <v>171.8</v>
      </c>
      <c r="K223" s="162">
        <v>171.8</v>
      </c>
      <c r="L223" s="162">
        <v>171.8</v>
      </c>
    </row>
    <row r="224" spans="1:12" ht="15" customHeight="1" x14ac:dyDescent="0.15">
      <c r="A224" s="104"/>
      <c r="B224" s="122"/>
      <c r="C224" s="86" t="s">
        <v>138</v>
      </c>
      <c r="D224" s="102">
        <v>900</v>
      </c>
      <c r="E224" s="87">
        <v>2000</v>
      </c>
      <c r="F224" s="103"/>
      <c r="G224" s="86"/>
      <c r="H224" s="86"/>
      <c r="I224" s="86"/>
      <c r="J224" s="166">
        <v>128</v>
      </c>
      <c r="K224" s="166">
        <v>128</v>
      </c>
      <c r="L224" s="166">
        <v>128</v>
      </c>
    </row>
    <row r="225" spans="1:14" ht="15" customHeight="1" x14ac:dyDescent="0.15">
      <c r="A225" s="106"/>
      <c r="B225" s="9" t="s">
        <v>51</v>
      </c>
      <c r="C225" s="10" t="s">
        <v>130</v>
      </c>
      <c r="D225" s="20">
        <v>750</v>
      </c>
      <c r="E225" s="11">
        <v>2000</v>
      </c>
      <c r="F225" s="23"/>
      <c r="G225" s="10"/>
      <c r="H225" s="10"/>
      <c r="I225" s="10"/>
      <c r="J225" s="169">
        <v>102</v>
      </c>
      <c r="K225" s="169">
        <v>102</v>
      </c>
      <c r="L225" s="169">
        <v>102.3</v>
      </c>
    </row>
    <row r="226" spans="1:14" ht="15" customHeight="1" x14ac:dyDescent="0.15">
      <c r="A226" s="118"/>
      <c r="B226" s="119"/>
      <c r="C226" s="73" t="s">
        <v>139</v>
      </c>
      <c r="D226" s="95">
        <v>525</v>
      </c>
      <c r="E226" s="74">
        <v>2000</v>
      </c>
      <c r="F226" s="76"/>
      <c r="G226" s="73"/>
      <c r="H226" s="73"/>
      <c r="I226" s="73"/>
      <c r="J226" s="162">
        <v>114</v>
      </c>
      <c r="K226" s="162">
        <v>114</v>
      </c>
      <c r="L226" s="162">
        <v>114</v>
      </c>
    </row>
    <row r="227" spans="1:14" ht="15" customHeight="1" x14ac:dyDescent="0.15">
      <c r="A227" s="104"/>
      <c r="B227" s="122"/>
      <c r="C227" s="86" t="s">
        <v>140</v>
      </c>
      <c r="D227" s="102">
        <v>450</v>
      </c>
      <c r="E227" s="87">
        <v>2000</v>
      </c>
      <c r="F227" s="103"/>
      <c r="G227" s="86"/>
      <c r="H227" s="86"/>
      <c r="I227" s="86"/>
      <c r="J227" s="166">
        <v>80</v>
      </c>
      <c r="K227" s="166">
        <v>80</v>
      </c>
      <c r="L227" s="166">
        <v>80</v>
      </c>
    </row>
    <row r="228" spans="1:14" ht="15" customHeight="1" x14ac:dyDescent="0.15">
      <c r="A228" s="106"/>
      <c r="B228" s="9" t="s">
        <v>71</v>
      </c>
      <c r="C228" s="10" t="s">
        <v>141</v>
      </c>
      <c r="D228" s="20">
        <v>700</v>
      </c>
      <c r="E228" s="11">
        <v>2000</v>
      </c>
      <c r="F228" s="23"/>
      <c r="G228" s="10"/>
      <c r="H228" s="10"/>
      <c r="I228" s="10"/>
      <c r="J228" s="169">
        <v>194</v>
      </c>
      <c r="K228" s="169">
        <v>194</v>
      </c>
      <c r="L228" s="169">
        <v>194</v>
      </c>
    </row>
    <row r="229" spans="1:14" ht="15" customHeight="1" x14ac:dyDescent="0.15">
      <c r="A229" s="118"/>
      <c r="B229" s="119"/>
      <c r="C229" s="73" t="s">
        <v>141</v>
      </c>
      <c r="D229" s="95">
        <v>1050</v>
      </c>
      <c r="E229" s="74">
        <v>2000</v>
      </c>
      <c r="F229" s="76"/>
      <c r="G229" s="73"/>
      <c r="H229" s="73"/>
      <c r="I229" s="73"/>
      <c r="J229" s="162">
        <v>68.5</v>
      </c>
      <c r="K229" s="162">
        <v>68.5</v>
      </c>
      <c r="L229" s="162">
        <v>68.5</v>
      </c>
    </row>
    <row r="230" spans="1:14" ht="15" customHeight="1" x14ac:dyDescent="0.15">
      <c r="A230" s="120"/>
      <c r="B230" s="121"/>
      <c r="C230" s="79" t="s">
        <v>142</v>
      </c>
      <c r="D230" s="98">
        <v>1300</v>
      </c>
      <c r="E230" s="80">
        <v>2000</v>
      </c>
      <c r="F230" s="82"/>
      <c r="G230" s="79"/>
      <c r="H230" s="79"/>
      <c r="I230" s="79"/>
      <c r="J230" s="164">
        <v>141.69999999999999</v>
      </c>
      <c r="K230" s="164">
        <v>141.69999999999999</v>
      </c>
      <c r="L230" s="164">
        <v>141.69999999999999</v>
      </c>
    </row>
    <row r="231" spans="1:14" ht="15" customHeight="1" x14ac:dyDescent="0.15">
      <c r="A231" s="120"/>
      <c r="B231" s="121"/>
      <c r="C231" s="79" t="s">
        <v>143</v>
      </c>
      <c r="D231" s="98">
        <v>1150</v>
      </c>
      <c r="E231" s="80">
        <v>2000</v>
      </c>
      <c r="F231" s="82"/>
      <c r="G231" s="79"/>
      <c r="H231" s="79"/>
      <c r="I231" s="79"/>
      <c r="J231" s="164">
        <v>169.3</v>
      </c>
      <c r="K231" s="164">
        <v>169.3</v>
      </c>
      <c r="L231" s="164">
        <v>169.3</v>
      </c>
    </row>
    <row r="232" spans="1:14" ht="15" customHeight="1" x14ac:dyDescent="0.15">
      <c r="A232" s="104"/>
      <c r="B232" s="122"/>
      <c r="C232" s="86" t="s">
        <v>77</v>
      </c>
      <c r="D232" s="102">
        <v>550</v>
      </c>
      <c r="E232" s="87">
        <v>2000</v>
      </c>
      <c r="F232" s="103"/>
      <c r="G232" s="86"/>
      <c r="H232" s="86"/>
      <c r="I232" s="86"/>
      <c r="J232" s="166">
        <v>192.6</v>
      </c>
      <c r="K232" s="166">
        <v>192.6</v>
      </c>
      <c r="L232" s="166">
        <v>192.6</v>
      </c>
    </row>
    <row r="233" spans="1:14" s="148" customFormat="1" ht="15" customHeight="1" x14ac:dyDescent="0.2">
      <c r="A233" s="106"/>
      <c r="B233" s="9" t="s">
        <v>71</v>
      </c>
      <c r="C233" s="13" t="s">
        <v>144</v>
      </c>
      <c r="D233" s="15">
        <v>1250</v>
      </c>
      <c r="E233" s="15">
        <v>2001</v>
      </c>
      <c r="F233" s="55"/>
      <c r="G233" s="13"/>
      <c r="H233" s="13"/>
      <c r="I233" s="13"/>
      <c r="J233" s="158">
        <v>128.1</v>
      </c>
      <c r="K233" s="158">
        <v>128.1</v>
      </c>
      <c r="L233" s="158">
        <v>128.1</v>
      </c>
      <c r="M233" s="5"/>
      <c r="N233" s="5"/>
    </row>
    <row r="234" spans="1:14" s="148" customFormat="1" ht="15" customHeight="1" x14ac:dyDescent="0.2">
      <c r="A234" s="106"/>
      <c r="B234" s="9" t="s">
        <v>58</v>
      </c>
      <c r="C234" s="10" t="s">
        <v>145</v>
      </c>
      <c r="D234" s="11">
        <v>1250</v>
      </c>
      <c r="E234" s="11">
        <v>2001</v>
      </c>
      <c r="F234" s="23"/>
      <c r="G234" s="10"/>
      <c r="H234" s="10"/>
      <c r="I234" s="10"/>
      <c r="J234" s="169">
        <v>72.5</v>
      </c>
      <c r="K234" s="169">
        <v>72.5</v>
      </c>
      <c r="L234" s="169">
        <v>72.5</v>
      </c>
      <c r="M234" s="5"/>
      <c r="N234" s="5"/>
    </row>
    <row r="235" spans="1:14" s="148" customFormat="1" ht="15" customHeight="1" x14ac:dyDescent="0.2">
      <c r="A235" s="106"/>
      <c r="B235" s="9"/>
      <c r="C235" s="10" t="s">
        <v>146</v>
      </c>
      <c r="D235" s="11">
        <v>1300</v>
      </c>
      <c r="E235" s="11">
        <v>2001</v>
      </c>
      <c r="F235" s="23"/>
      <c r="G235" s="10"/>
      <c r="H235" s="10"/>
      <c r="I235" s="10"/>
      <c r="J235" s="169">
        <v>133.5</v>
      </c>
      <c r="K235" s="169">
        <v>133.5</v>
      </c>
      <c r="L235" s="169">
        <v>133.5</v>
      </c>
      <c r="M235" s="5"/>
      <c r="N235" s="5"/>
    </row>
    <row r="236" spans="1:14" s="148" customFormat="1" ht="15" customHeight="1" x14ac:dyDescent="0.2">
      <c r="A236" s="106"/>
      <c r="B236" s="9" t="s">
        <v>147</v>
      </c>
      <c r="C236" s="10" t="s">
        <v>148</v>
      </c>
      <c r="D236" s="11">
        <v>1250</v>
      </c>
      <c r="E236" s="11">
        <v>2001</v>
      </c>
      <c r="F236" s="23"/>
      <c r="G236" s="10"/>
      <c r="H236" s="10"/>
      <c r="I236" s="10"/>
      <c r="J236" s="169">
        <v>114.5</v>
      </c>
      <c r="K236" s="169">
        <v>114.5</v>
      </c>
      <c r="L236" s="169">
        <v>114.5</v>
      </c>
      <c r="M236" s="5"/>
      <c r="N236" s="5"/>
    </row>
    <row r="237" spans="1:14" s="148" customFormat="1" ht="15" customHeight="1" x14ac:dyDescent="0.2">
      <c r="A237" s="106"/>
      <c r="B237" s="9" t="s">
        <v>71</v>
      </c>
      <c r="C237" s="13" t="s">
        <v>149</v>
      </c>
      <c r="D237" s="15">
        <v>30</v>
      </c>
      <c r="E237" s="15">
        <v>2002</v>
      </c>
      <c r="F237" s="55"/>
      <c r="G237" s="13"/>
      <c r="H237" s="13"/>
      <c r="I237" s="13"/>
      <c r="J237" s="158">
        <v>157.4</v>
      </c>
      <c r="K237" s="158">
        <v>157.4</v>
      </c>
      <c r="L237" s="158">
        <v>157.4</v>
      </c>
    </row>
    <row r="238" spans="1:14" s="148" customFormat="1" ht="15" customHeight="1" x14ac:dyDescent="0.2">
      <c r="A238" s="106"/>
      <c r="B238" s="9" t="s">
        <v>205</v>
      </c>
      <c r="C238" s="10" t="s">
        <v>206</v>
      </c>
      <c r="D238" s="11">
        <v>1250</v>
      </c>
      <c r="E238" s="11">
        <v>2013</v>
      </c>
      <c r="F238" s="23"/>
      <c r="G238" s="10"/>
      <c r="H238" s="10"/>
      <c r="I238" s="10"/>
      <c r="J238" s="169"/>
      <c r="K238" s="169">
        <v>81.099999999999994</v>
      </c>
      <c r="L238" s="169">
        <v>81.099999999999994</v>
      </c>
    </row>
    <row r="239" spans="1:14" s="148" customFormat="1" ht="15" customHeight="1" x14ac:dyDescent="0.2">
      <c r="A239" s="106"/>
      <c r="B239" s="9" t="s">
        <v>32</v>
      </c>
      <c r="C239" s="10" t="s">
        <v>256</v>
      </c>
      <c r="D239" s="11">
        <v>1650</v>
      </c>
      <c r="E239" s="11">
        <v>2014</v>
      </c>
      <c r="F239" s="23"/>
      <c r="G239" s="10"/>
      <c r="H239" s="10"/>
      <c r="I239" s="10"/>
      <c r="J239" s="169"/>
      <c r="K239" s="169"/>
      <c r="L239" s="169">
        <v>107.1</v>
      </c>
    </row>
    <row r="240" spans="1:14" s="148" customFormat="1" ht="15" customHeight="1" x14ac:dyDescent="0.2">
      <c r="A240" s="18" t="s">
        <v>265</v>
      </c>
      <c r="B240" s="9"/>
      <c r="C240" s="10"/>
      <c r="D240" s="11"/>
      <c r="E240" s="11"/>
      <c r="F240" s="17"/>
      <c r="G240" s="12"/>
      <c r="H240" s="12">
        <v>1</v>
      </c>
      <c r="I240" s="12"/>
      <c r="J240" s="170"/>
      <c r="K240" s="170"/>
      <c r="L240" s="170">
        <v>41.7</v>
      </c>
    </row>
    <row r="241" spans="1:12" s="148" customFormat="1" ht="15" customHeight="1" x14ac:dyDescent="0.2">
      <c r="A241" s="106"/>
      <c r="B241" s="9" t="s">
        <v>51</v>
      </c>
      <c r="C241" s="10" t="s">
        <v>130</v>
      </c>
      <c r="D241" s="11">
        <v>720</v>
      </c>
      <c r="E241" s="11">
        <v>2014</v>
      </c>
      <c r="F241" s="23"/>
      <c r="G241" s="10"/>
      <c r="H241" s="10"/>
      <c r="I241" s="10"/>
      <c r="J241" s="169"/>
      <c r="K241" s="169"/>
      <c r="L241" s="169">
        <v>41.7</v>
      </c>
    </row>
    <row r="242" spans="1:12" s="148" customFormat="1" ht="15" customHeight="1" x14ac:dyDescent="0.2">
      <c r="A242" s="18" t="s">
        <v>283</v>
      </c>
      <c r="B242" s="9"/>
      <c r="C242" s="10"/>
      <c r="D242" s="11"/>
      <c r="E242" s="11"/>
      <c r="F242" s="17">
        <v>3</v>
      </c>
      <c r="G242" s="12">
        <v>3</v>
      </c>
      <c r="H242" s="12">
        <v>5</v>
      </c>
      <c r="I242" s="12"/>
      <c r="J242" s="170">
        <v>343</v>
      </c>
      <c r="K242" s="170">
        <v>343</v>
      </c>
      <c r="L242" s="170">
        <f>SUM(L243:L247)</f>
        <v>803.19999999999993</v>
      </c>
    </row>
    <row r="243" spans="1:12" s="148" customFormat="1" ht="15" customHeight="1" x14ac:dyDescent="0.2">
      <c r="A243" s="106"/>
      <c r="B243" s="66" t="s">
        <v>15</v>
      </c>
      <c r="C243" s="10" t="s">
        <v>151</v>
      </c>
      <c r="D243" s="11">
        <v>610</v>
      </c>
      <c r="E243" s="11">
        <v>1996</v>
      </c>
      <c r="F243" s="23"/>
      <c r="G243" s="10"/>
      <c r="H243" s="10"/>
      <c r="I243" s="10"/>
      <c r="J243" s="169">
        <v>120.6</v>
      </c>
      <c r="K243" s="169">
        <v>120.6</v>
      </c>
      <c r="L243" s="169">
        <v>120.6</v>
      </c>
    </row>
    <row r="244" spans="1:12" s="148" customFormat="1" ht="15" customHeight="1" x14ac:dyDescent="0.2">
      <c r="A244" s="106"/>
      <c r="B244" s="66"/>
      <c r="C244" s="10" t="s">
        <v>17</v>
      </c>
      <c r="D244" s="11">
        <v>600</v>
      </c>
      <c r="E244" s="11">
        <v>1996</v>
      </c>
      <c r="F244" s="23"/>
      <c r="G244" s="10"/>
      <c r="H244" s="10"/>
      <c r="I244" s="10"/>
      <c r="J244" s="169">
        <v>132.19999999999999</v>
      </c>
      <c r="K244" s="169">
        <v>132.19999999999999</v>
      </c>
      <c r="L244" s="169">
        <v>132.19999999999999</v>
      </c>
    </row>
    <row r="245" spans="1:12" s="148" customFormat="1" ht="15" customHeight="1" x14ac:dyDescent="0.2">
      <c r="A245" s="106"/>
      <c r="B245" s="66" t="s">
        <v>30</v>
      </c>
      <c r="C245" s="10" t="s">
        <v>138</v>
      </c>
      <c r="D245" s="11">
        <v>300</v>
      </c>
      <c r="E245" s="11">
        <v>2000</v>
      </c>
      <c r="F245" s="17"/>
      <c r="G245" s="12"/>
      <c r="H245" s="12"/>
      <c r="I245" s="12"/>
      <c r="J245" s="169">
        <v>90.2</v>
      </c>
      <c r="K245" s="169">
        <v>90.2</v>
      </c>
      <c r="L245" s="169">
        <v>90.2</v>
      </c>
    </row>
    <row r="246" spans="1:12" s="148" customFormat="1" ht="15" customHeight="1" x14ac:dyDescent="0.2">
      <c r="A246" s="106"/>
      <c r="B246" s="66" t="s">
        <v>14</v>
      </c>
      <c r="C246" s="10" t="s">
        <v>257</v>
      </c>
      <c r="D246" s="11">
        <v>1350</v>
      </c>
      <c r="E246" s="11">
        <v>2014</v>
      </c>
      <c r="F246" s="17"/>
      <c r="G246" s="12"/>
      <c r="H246" s="12"/>
      <c r="I246" s="12"/>
      <c r="J246" s="169"/>
      <c r="K246" s="169"/>
      <c r="L246" s="169">
        <v>380.3</v>
      </c>
    </row>
    <row r="247" spans="1:12" s="148" customFormat="1" ht="15" customHeight="1" x14ac:dyDescent="0.2">
      <c r="A247" s="106"/>
      <c r="B247" s="66" t="s">
        <v>32</v>
      </c>
      <c r="C247" s="10" t="s">
        <v>258</v>
      </c>
      <c r="D247" s="11">
        <v>1000</v>
      </c>
      <c r="E247" s="11">
        <v>2014</v>
      </c>
      <c r="F247" s="17"/>
      <c r="G247" s="12"/>
      <c r="H247" s="12"/>
      <c r="I247" s="12"/>
      <c r="J247" s="169"/>
      <c r="K247" s="169"/>
      <c r="L247" s="169">
        <v>79.900000000000006</v>
      </c>
    </row>
    <row r="248" spans="1:12" s="148" customFormat="1" ht="15" customHeight="1" x14ac:dyDescent="0.2">
      <c r="A248" s="18" t="s">
        <v>284</v>
      </c>
      <c r="B248" s="66"/>
      <c r="C248" s="10"/>
      <c r="D248" s="11"/>
      <c r="E248" s="11"/>
      <c r="F248" s="17">
        <v>1</v>
      </c>
      <c r="G248" s="12">
        <v>1</v>
      </c>
      <c r="H248" s="12">
        <v>1</v>
      </c>
      <c r="I248" s="12"/>
      <c r="J248" s="170">
        <v>53.7</v>
      </c>
      <c r="K248" s="170">
        <v>53.7</v>
      </c>
      <c r="L248" s="170">
        <v>53.7</v>
      </c>
    </row>
    <row r="249" spans="1:12" s="148" customFormat="1" ht="15" customHeight="1" x14ac:dyDescent="0.2">
      <c r="A249" s="106"/>
      <c r="B249" s="66" t="s">
        <v>12</v>
      </c>
      <c r="C249" s="10" t="s">
        <v>152</v>
      </c>
      <c r="D249" s="11">
        <v>1350</v>
      </c>
      <c r="E249" s="11">
        <v>2012</v>
      </c>
      <c r="F249" s="17"/>
      <c r="G249" s="12"/>
      <c r="H249" s="12"/>
      <c r="I249" s="12"/>
      <c r="J249" s="169">
        <v>53.7</v>
      </c>
      <c r="K249" s="169">
        <v>53.7</v>
      </c>
      <c r="L249" s="169">
        <v>53.7</v>
      </c>
    </row>
    <row r="250" spans="1:12" s="148" customFormat="1" ht="15" customHeight="1" x14ac:dyDescent="0.2">
      <c r="A250" s="18" t="s">
        <v>285</v>
      </c>
      <c r="B250" s="66"/>
      <c r="C250" s="10"/>
      <c r="D250" s="11"/>
      <c r="E250" s="11"/>
      <c r="F250" s="17">
        <v>4</v>
      </c>
      <c r="G250" s="12">
        <v>4</v>
      </c>
      <c r="H250" s="12">
        <v>4</v>
      </c>
      <c r="I250" s="12"/>
      <c r="J250" s="170">
        <v>504.9</v>
      </c>
      <c r="K250" s="170">
        <v>504.9</v>
      </c>
      <c r="L250" s="170">
        <v>504.9</v>
      </c>
    </row>
    <row r="251" spans="1:12" s="148" customFormat="1" ht="15" customHeight="1" x14ac:dyDescent="0.2">
      <c r="A251" s="106"/>
      <c r="B251" s="66" t="s">
        <v>30</v>
      </c>
      <c r="C251" s="10" t="s">
        <v>153</v>
      </c>
      <c r="D251" s="11">
        <v>500</v>
      </c>
      <c r="E251" s="11">
        <v>1994</v>
      </c>
      <c r="F251" s="23"/>
      <c r="G251" s="10"/>
      <c r="H251" s="10"/>
      <c r="I251" s="10"/>
      <c r="J251" s="169">
        <v>140.19999999999999</v>
      </c>
      <c r="K251" s="169">
        <v>140.19999999999999</v>
      </c>
      <c r="L251" s="169">
        <v>140.19999999999999</v>
      </c>
    </row>
    <row r="252" spans="1:12" s="148" customFormat="1" ht="15" customHeight="1" x14ac:dyDescent="0.2">
      <c r="A252" s="106"/>
      <c r="B252" s="66" t="s">
        <v>24</v>
      </c>
      <c r="C252" s="10" t="s">
        <v>154</v>
      </c>
      <c r="D252" s="11">
        <v>800</v>
      </c>
      <c r="E252" s="11">
        <v>1996</v>
      </c>
      <c r="F252" s="23"/>
      <c r="G252" s="10"/>
      <c r="H252" s="10"/>
      <c r="I252" s="10"/>
      <c r="J252" s="169">
        <v>124.5</v>
      </c>
      <c r="K252" s="169">
        <v>124.5</v>
      </c>
      <c r="L252" s="169">
        <v>124.5</v>
      </c>
    </row>
    <row r="253" spans="1:12" s="148" customFormat="1" ht="15" customHeight="1" x14ac:dyDescent="0.2">
      <c r="A253" s="106"/>
      <c r="B253" s="66" t="s">
        <v>71</v>
      </c>
      <c r="C253" s="10" t="s">
        <v>155</v>
      </c>
      <c r="D253" s="11">
        <v>90</v>
      </c>
      <c r="E253" s="11">
        <v>1996</v>
      </c>
      <c r="F253" s="23"/>
      <c r="G253" s="10"/>
      <c r="H253" s="10"/>
      <c r="I253" s="10"/>
      <c r="J253" s="169">
        <v>190.8</v>
      </c>
      <c r="K253" s="169">
        <v>190.8</v>
      </c>
      <c r="L253" s="169">
        <v>190.8</v>
      </c>
    </row>
    <row r="254" spans="1:12" s="148" customFormat="1" ht="15" customHeight="1" x14ac:dyDescent="0.2">
      <c r="A254" s="106"/>
      <c r="B254" s="66" t="s">
        <v>49</v>
      </c>
      <c r="C254" s="10" t="s">
        <v>156</v>
      </c>
      <c r="D254" s="11">
        <v>600</v>
      </c>
      <c r="E254" s="11">
        <v>1996</v>
      </c>
      <c r="F254" s="17"/>
      <c r="G254" s="12"/>
      <c r="H254" s="12"/>
      <c r="I254" s="12"/>
      <c r="J254" s="169">
        <v>49.4</v>
      </c>
      <c r="K254" s="169">
        <v>49.4</v>
      </c>
      <c r="L254" s="169">
        <v>49.4</v>
      </c>
    </row>
    <row r="255" spans="1:12" s="148" customFormat="1" ht="15" customHeight="1" x14ac:dyDescent="0.2">
      <c r="A255" s="18" t="s">
        <v>286</v>
      </c>
      <c r="B255" s="66"/>
      <c r="C255" s="10"/>
      <c r="D255" s="11"/>
      <c r="E255" s="11"/>
      <c r="F255" s="17">
        <v>1</v>
      </c>
      <c r="G255" s="12">
        <v>1</v>
      </c>
      <c r="H255" s="12">
        <v>1</v>
      </c>
      <c r="I255" s="12"/>
      <c r="J255" s="170">
        <v>101</v>
      </c>
      <c r="K255" s="170">
        <v>101</v>
      </c>
      <c r="L255" s="170">
        <v>101</v>
      </c>
    </row>
    <row r="256" spans="1:12" s="148" customFormat="1" ht="15" customHeight="1" x14ac:dyDescent="0.2">
      <c r="A256" s="106"/>
      <c r="B256" s="66" t="s">
        <v>80</v>
      </c>
      <c r="C256" s="10" t="s">
        <v>157</v>
      </c>
      <c r="D256" s="11">
        <v>950</v>
      </c>
      <c r="E256" s="11">
        <v>1997</v>
      </c>
      <c r="F256" s="17"/>
      <c r="G256" s="12"/>
      <c r="H256" s="12"/>
      <c r="I256" s="12"/>
      <c r="J256" s="169">
        <v>101</v>
      </c>
      <c r="K256" s="169">
        <v>101</v>
      </c>
      <c r="L256" s="169">
        <v>101</v>
      </c>
    </row>
    <row r="257" spans="1:16" s="148" customFormat="1" ht="15" customHeight="1" x14ac:dyDescent="0.2">
      <c r="A257" s="18" t="s">
        <v>287</v>
      </c>
      <c r="B257" s="66"/>
      <c r="C257" s="10"/>
      <c r="D257" s="11"/>
      <c r="E257" s="11"/>
      <c r="F257" s="17">
        <v>2</v>
      </c>
      <c r="G257" s="12">
        <v>2</v>
      </c>
      <c r="H257" s="12">
        <v>2</v>
      </c>
      <c r="I257" s="12"/>
      <c r="J257" s="170">
        <v>337</v>
      </c>
      <c r="K257" s="170">
        <v>337</v>
      </c>
      <c r="L257" s="170">
        <v>337</v>
      </c>
    </row>
    <row r="258" spans="1:16" ht="15" customHeight="1" x14ac:dyDescent="0.15">
      <c r="A258" s="106"/>
      <c r="B258" s="66" t="s">
        <v>14</v>
      </c>
      <c r="C258" s="10" t="s">
        <v>158</v>
      </c>
      <c r="D258" s="11">
        <v>1325</v>
      </c>
      <c r="E258" s="11">
        <v>1995</v>
      </c>
      <c r="F258" s="23"/>
      <c r="G258" s="10"/>
      <c r="H258" s="10"/>
      <c r="I258" s="10"/>
      <c r="J258" s="169">
        <v>92.5</v>
      </c>
      <c r="K258" s="169">
        <v>92.5</v>
      </c>
      <c r="L258" s="169">
        <v>92.5</v>
      </c>
    </row>
    <row r="259" spans="1:16" ht="15" customHeight="1" x14ac:dyDescent="0.15">
      <c r="A259" s="106"/>
      <c r="B259" s="66" t="s">
        <v>55</v>
      </c>
      <c r="C259" s="10" t="s">
        <v>159</v>
      </c>
      <c r="D259" s="11">
        <v>1700</v>
      </c>
      <c r="E259" s="11">
        <v>2000</v>
      </c>
      <c r="F259" s="17"/>
      <c r="G259" s="12"/>
      <c r="H259" s="12"/>
      <c r="I259" s="12"/>
      <c r="J259" s="169">
        <v>244.5</v>
      </c>
      <c r="K259" s="169">
        <v>244.5</v>
      </c>
      <c r="L259" s="169">
        <v>244.5</v>
      </c>
    </row>
    <row r="260" spans="1:16" ht="15" customHeight="1" x14ac:dyDescent="0.15">
      <c r="A260" s="18" t="s">
        <v>288</v>
      </c>
      <c r="B260" s="69"/>
      <c r="C260" s="14"/>
      <c r="D260" s="131"/>
      <c r="E260" s="58"/>
      <c r="F260" s="16"/>
      <c r="G260" s="4">
        <v>1</v>
      </c>
      <c r="H260" s="4">
        <v>1</v>
      </c>
      <c r="I260" s="4"/>
      <c r="J260" s="171"/>
      <c r="K260" s="171">
        <v>98.3</v>
      </c>
      <c r="L260" s="171">
        <v>98.3</v>
      </c>
    </row>
    <row r="261" spans="1:16" ht="15" customHeight="1" x14ac:dyDescent="0.15">
      <c r="A261" s="18"/>
      <c r="B261" s="66" t="s">
        <v>95</v>
      </c>
      <c r="C261" s="14" t="s">
        <v>210</v>
      </c>
      <c r="D261" s="131">
        <v>1320</v>
      </c>
      <c r="E261" s="58">
        <v>2013</v>
      </c>
      <c r="F261" s="16"/>
      <c r="G261" s="4"/>
      <c r="H261" s="4"/>
      <c r="I261" s="4"/>
      <c r="J261" s="158"/>
      <c r="K261" s="158">
        <v>98.3</v>
      </c>
      <c r="L261" s="158">
        <v>98.3</v>
      </c>
      <c r="P261" s="5" t="s">
        <v>321</v>
      </c>
    </row>
    <row r="262" spans="1:16" ht="15" customHeight="1" x14ac:dyDescent="0.15">
      <c r="A262" s="18" t="s">
        <v>289</v>
      </c>
      <c r="B262" s="66"/>
      <c r="C262" s="13"/>
      <c r="D262" s="15"/>
      <c r="E262" s="15"/>
      <c r="F262" s="16">
        <v>1</v>
      </c>
      <c r="G262" s="4">
        <v>2</v>
      </c>
      <c r="H262" s="4">
        <v>2</v>
      </c>
      <c r="I262" s="4"/>
      <c r="J262" s="171">
        <v>192.3</v>
      </c>
      <c r="K262" s="171">
        <f>SUM(K263:K264)</f>
        <v>277.5</v>
      </c>
      <c r="L262" s="171">
        <f>SUM(L263:L264)</f>
        <v>277.5</v>
      </c>
    </row>
    <row r="263" spans="1:16" ht="15" customHeight="1" x14ac:dyDescent="0.15">
      <c r="A263" s="106"/>
      <c r="B263" s="66" t="s">
        <v>71</v>
      </c>
      <c r="C263" s="10" t="s">
        <v>160</v>
      </c>
      <c r="D263" s="11">
        <v>750</v>
      </c>
      <c r="E263" s="11">
        <v>2010</v>
      </c>
      <c r="F263" s="17"/>
      <c r="G263" s="12"/>
      <c r="H263" s="12"/>
      <c r="I263" s="12"/>
      <c r="J263" s="169">
        <v>192.3</v>
      </c>
      <c r="K263" s="169">
        <v>192.3</v>
      </c>
      <c r="L263" s="169">
        <v>192.3</v>
      </c>
    </row>
    <row r="264" spans="1:16" ht="15" customHeight="1" x14ac:dyDescent="0.15">
      <c r="A264" s="106"/>
      <c r="B264" s="66" t="s">
        <v>205</v>
      </c>
      <c r="C264" s="10" t="s">
        <v>207</v>
      </c>
      <c r="D264" s="11">
        <v>1100</v>
      </c>
      <c r="E264" s="11">
        <v>2013</v>
      </c>
      <c r="F264" s="17"/>
      <c r="G264" s="12"/>
      <c r="H264" s="12"/>
      <c r="I264" s="12"/>
      <c r="J264" s="169"/>
      <c r="K264" s="169">
        <v>85.2</v>
      </c>
      <c r="L264" s="169">
        <v>85.2</v>
      </c>
    </row>
    <row r="265" spans="1:16" ht="15" customHeight="1" x14ac:dyDescent="0.15">
      <c r="A265" s="18" t="s">
        <v>290</v>
      </c>
      <c r="B265" s="66"/>
      <c r="C265" s="10"/>
      <c r="D265" s="11"/>
      <c r="E265" s="11"/>
      <c r="F265" s="17">
        <v>1</v>
      </c>
      <c r="G265" s="12">
        <v>1</v>
      </c>
      <c r="H265" s="12">
        <v>1</v>
      </c>
      <c r="I265" s="12"/>
      <c r="J265" s="170">
        <v>463.5</v>
      </c>
      <c r="K265" s="170">
        <v>463.5</v>
      </c>
      <c r="L265" s="170">
        <v>463.5</v>
      </c>
    </row>
    <row r="266" spans="1:16" ht="15" customHeight="1" x14ac:dyDescent="0.15">
      <c r="A266" s="106"/>
      <c r="B266" s="66" t="s">
        <v>51</v>
      </c>
      <c r="C266" s="10" t="s">
        <v>161</v>
      </c>
      <c r="D266" s="11">
        <v>400</v>
      </c>
      <c r="E266" s="11">
        <v>2006</v>
      </c>
      <c r="F266" s="17"/>
      <c r="G266" s="12"/>
      <c r="H266" s="12"/>
      <c r="I266" s="12"/>
      <c r="J266" s="169">
        <v>463.5</v>
      </c>
      <c r="K266" s="169">
        <v>463.5</v>
      </c>
      <c r="L266" s="169">
        <v>463.5</v>
      </c>
    </row>
    <row r="267" spans="1:16" ht="15" customHeight="1" x14ac:dyDescent="0.15">
      <c r="A267" s="18" t="s">
        <v>291</v>
      </c>
      <c r="B267" s="66"/>
      <c r="C267" s="10"/>
      <c r="D267" s="11"/>
      <c r="E267" s="11"/>
      <c r="F267" s="17"/>
      <c r="G267" s="12">
        <v>1</v>
      </c>
      <c r="H267" s="12">
        <v>1</v>
      </c>
      <c r="I267" s="12"/>
      <c r="J267" s="170"/>
      <c r="K267" s="170">
        <v>45.1</v>
      </c>
      <c r="L267" s="170">
        <v>45.1</v>
      </c>
    </row>
    <row r="268" spans="1:16" ht="15" customHeight="1" x14ac:dyDescent="0.15">
      <c r="A268" s="106"/>
      <c r="B268" s="66" t="s">
        <v>80</v>
      </c>
      <c r="C268" s="10" t="s">
        <v>157</v>
      </c>
      <c r="D268" s="11">
        <v>1050</v>
      </c>
      <c r="E268" s="11">
        <v>2013</v>
      </c>
      <c r="F268" s="17"/>
      <c r="G268" s="12"/>
      <c r="H268" s="12"/>
      <c r="I268" s="12"/>
      <c r="J268" s="169"/>
      <c r="K268" s="169">
        <v>45.1</v>
      </c>
      <c r="L268" s="169">
        <v>45.1</v>
      </c>
    </row>
    <row r="269" spans="1:16" ht="15" customHeight="1" x14ac:dyDescent="0.15">
      <c r="A269" s="18" t="s">
        <v>292</v>
      </c>
      <c r="B269" s="66"/>
      <c r="C269" s="10"/>
      <c r="D269" s="11"/>
      <c r="E269" s="11"/>
      <c r="F269" s="17">
        <v>1</v>
      </c>
      <c r="G269" s="12">
        <v>1</v>
      </c>
      <c r="H269" s="12">
        <v>1</v>
      </c>
      <c r="I269" s="12"/>
      <c r="J269" s="170">
        <v>199</v>
      </c>
      <c r="K269" s="170">
        <v>199</v>
      </c>
      <c r="L269" s="170">
        <v>356.2</v>
      </c>
    </row>
    <row r="270" spans="1:16" ht="15" customHeight="1" x14ac:dyDescent="0.15">
      <c r="A270" s="106"/>
      <c r="B270" s="66" t="s">
        <v>80</v>
      </c>
      <c r="C270" s="13" t="s">
        <v>208</v>
      </c>
      <c r="D270" s="15">
        <v>1500</v>
      </c>
      <c r="E270" s="15">
        <v>2006</v>
      </c>
      <c r="F270" s="16"/>
      <c r="G270" s="4"/>
      <c r="H270" s="4"/>
      <c r="I270" s="4"/>
      <c r="J270" s="158">
        <v>199</v>
      </c>
      <c r="K270" s="158">
        <v>199</v>
      </c>
      <c r="L270" s="158">
        <v>356.2</v>
      </c>
    </row>
    <row r="271" spans="1:16" ht="15" customHeight="1" x14ac:dyDescent="0.15">
      <c r="A271" s="18" t="s">
        <v>293</v>
      </c>
      <c r="B271" s="132"/>
      <c r="C271" s="20"/>
      <c r="D271" s="21"/>
      <c r="E271" s="133"/>
      <c r="F271" s="17">
        <v>2</v>
      </c>
      <c r="G271" s="12">
        <v>2</v>
      </c>
      <c r="H271" s="12">
        <v>2</v>
      </c>
      <c r="I271" s="12"/>
      <c r="J271" s="170">
        <v>387.4</v>
      </c>
      <c r="K271" s="170">
        <v>387.4</v>
      </c>
      <c r="L271" s="170">
        <v>387.4</v>
      </c>
    </row>
    <row r="272" spans="1:16" ht="15" customHeight="1" x14ac:dyDescent="0.15">
      <c r="A272" s="18"/>
      <c r="B272" s="66" t="s">
        <v>28</v>
      </c>
      <c r="C272" s="20" t="s">
        <v>162</v>
      </c>
      <c r="D272" s="20">
        <v>1000</v>
      </c>
      <c r="E272" s="58">
        <v>2006</v>
      </c>
      <c r="F272" s="17"/>
      <c r="G272" s="12"/>
      <c r="H272" s="12"/>
      <c r="I272" s="12"/>
      <c r="J272" s="169">
        <v>257.8</v>
      </c>
      <c r="K272" s="169">
        <v>257.8</v>
      </c>
      <c r="L272" s="169">
        <v>257.8</v>
      </c>
    </row>
    <row r="273" spans="1:12" ht="15" customHeight="1" x14ac:dyDescent="0.15">
      <c r="A273" s="18"/>
      <c r="B273" s="132"/>
      <c r="C273" s="20" t="s">
        <v>163</v>
      </c>
      <c r="D273" s="21">
        <v>1160</v>
      </c>
      <c r="E273" s="22">
        <v>2006</v>
      </c>
      <c r="F273" s="17"/>
      <c r="G273" s="12"/>
      <c r="H273" s="12"/>
      <c r="I273" s="12"/>
      <c r="J273" s="169">
        <v>129.6</v>
      </c>
      <c r="K273" s="169">
        <v>129.6</v>
      </c>
      <c r="L273" s="169">
        <v>129.6</v>
      </c>
    </row>
    <row r="274" spans="1:12" ht="15" customHeight="1" x14ac:dyDescent="0.15">
      <c r="A274" s="18" t="s">
        <v>294</v>
      </c>
      <c r="B274" s="132"/>
      <c r="C274" s="14"/>
      <c r="D274" s="131"/>
      <c r="E274" s="58"/>
      <c r="F274" s="16">
        <v>1</v>
      </c>
      <c r="G274" s="4">
        <v>2</v>
      </c>
      <c r="H274" s="4">
        <v>2</v>
      </c>
      <c r="I274" s="4"/>
      <c r="J274" s="171">
        <v>50.5</v>
      </c>
      <c r="K274" s="171">
        <v>85.4</v>
      </c>
      <c r="L274" s="171">
        <v>85.4</v>
      </c>
    </row>
    <row r="275" spans="1:12" ht="15" customHeight="1" x14ac:dyDescent="0.15">
      <c r="A275" s="18"/>
      <c r="B275" s="66" t="s">
        <v>28</v>
      </c>
      <c r="C275" s="20" t="s">
        <v>164</v>
      </c>
      <c r="D275" s="21">
        <v>1660</v>
      </c>
      <c r="E275" s="22">
        <v>2006</v>
      </c>
      <c r="F275" s="17"/>
      <c r="G275" s="12"/>
      <c r="H275" s="12"/>
      <c r="I275" s="12"/>
      <c r="J275" s="169">
        <v>50.5</v>
      </c>
      <c r="K275" s="169">
        <v>50.5</v>
      </c>
      <c r="L275" s="169">
        <v>50.5</v>
      </c>
    </row>
    <row r="276" spans="1:12" ht="15" customHeight="1" x14ac:dyDescent="0.15">
      <c r="A276" s="18"/>
      <c r="B276" s="66" t="s">
        <v>205</v>
      </c>
      <c r="C276" s="14" t="s">
        <v>209</v>
      </c>
      <c r="D276" s="131">
        <v>1470</v>
      </c>
      <c r="E276" s="58">
        <v>2013</v>
      </c>
      <c r="F276" s="16"/>
      <c r="G276" s="4"/>
      <c r="H276" s="4"/>
      <c r="I276" s="4"/>
      <c r="J276" s="158"/>
      <c r="K276" s="158">
        <v>34.9</v>
      </c>
      <c r="L276" s="158">
        <v>34.9</v>
      </c>
    </row>
    <row r="277" spans="1:12" ht="15" customHeight="1" x14ac:dyDescent="0.15">
      <c r="A277" s="1" t="s">
        <v>330</v>
      </c>
      <c r="B277" s="1"/>
      <c r="D277" s="6"/>
      <c r="E277" s="7"/>
      <c r="J277" s="151"/>
      <c r="K277" s="151"/>
    </row>
    <row r="278" spans="1:12" ht="15" customHeight="1" thickBot="1" x14ac:dyDescent="0.2">
      <c r="A278" s="24" t="s">
        <v>329</v>
      </c>
      <c r="B278" s="1"/>
      <c r="C278" s="25"/>
      <c r="D278" s="7"/>
      <c r="E278" s="7"/>
      <c r="F278" s="56"/>
      <c r="G278" s="27"/>
      <c r="H278" s="27"/>
      <c r="I278" s="27"/>
      <c r="J278" s="151"/>
      <c r="K278" s="151"/>
    </row>
    <row r="279" spans="1:12" ht="21.75" customHeight="1" thickBot="1" x14ac:dyDescent="0.2">
      <c r="A279" s="28"/>
      <c r="B279" s="29" t="s">
        <v>0</v>
      </c>
      <c r="C279" s="30" t="s">
        <v>3</v>
      </c>
      <c r="D279" s="31" t="s">
        <v>5</v>
      </c>
      <c r="E279" s="31" t="s">
        <v>4</v>
      </c>
      <c r="F279" s="179" t="s">
        <v>266</v>
      </c>
      <c r="G279" s="179"/>
      <c r="H279" s="179"/>
      <c r="I279" s="144"/>
      <c r="J279" s="180" t="s">
        <v>331</v>
      </c>
      <c r="K279" s="180"/>
      <c r="L279" s="180"/>
    </row>
    <row r="280" spans="1:12" ht="21" customHeight="1" thickBot="1" x14ac:dyDescent="0.2">
      <c r="A280" s="32"/>
      <c r="B280" s="33" t="s">
        <v>194</v>
      </c>
      <c r="C280" s="34" t="s">
        <v>195</v>
      </c>
      <c r="D280" s="3" t="s">
        <v>6</v>
      </c>
      <c r="E280" s="3" t="s">
        <v>326</v>
      </c>
      <c r="F280" s="2">
        <v>2012</v>
      </c>
      <c r="G280" s="2">
        <v>2013</v>
      </c>
      <c r="H280" s="2">
        <v>2014</v>
      </c>
      <c r="I280" s="2"/>
      <c r="J280" s="2">
        <v>2012</v>
      </c>
      <c r="K280" s="2">
        <v>2013</v>
      </c>
      <c r="L280" s="2">
        <v>2014</v>
      </c>
    </row>
    <row r="281" spans="1:12" ht="15" customHeight="1" x14ac:dyDescent="0.15">
      <c r="A281" s="18" t="s">
        <v>295</v>
      </c>
      <c r="B281" s="66"/>
      <c r="C281" s="20"/>
      <c r="D281" s="21"/>
      <c r="E281" s="133"/>
      <c r="F281" s="16"/>
      <c r="G281" s="12">
        <v>2</v>
      </c>
      <c r="H281" s="12">
        <v>2</v>
      </c>
      <c r="I281" s="12"/>
      <c r="J281" s="170"/>
      <c r="K281" s="170">
        <v>181.7</v>
      </c>
      <c r="L281" s="170">
        <v>181.7</v>
      </c>
    </row>
    <row r="282" spans="1:12" ht="15" customHeight="1" x14ac:dyDescent="0.15">
      <c r="A282" s="18"/>
      <c r="B282" s="66" t="s">
        <v>95</v>
      </c>
      <c r="C282" s="20" t="s">
        <v>210</v>
      </c>
      <c r="D282" s="20">
        <v>900</v>
      </c>
      <c r="E282" s="134">
        <v>2013</v>
      </c>
      <c r="G282" s="12"/>
      <c r="H282" s="12"/>
      <c r="I282" s="12"/>
      <c r="J282" s="169"/>
      <c r="K282" s="169">
        <v>74.7</v>
      </c>
      <c r="L282" s="169">
        <v>74.7</v>
      </c>
    </row>
    <row r="283" spans="1:12" ht="15" customHeight="1" x14ac:dyDescent="0.15">
      <c r="A283" s="18"/>
      <c r="B283" s="66" t="s">
        <v>205</v>
      </c>
      <c r="C283" s="20" t="s">
        <v>211</v>
      </c>
      <c r="D283" s="21">
        <v>650</v>
      </c>
      <c r="E283" s="22">
        <v>2013</v>
      </c>
      <c r="F283" s="17"/>
      <c r="G283" s="12"/>
      <c r="H283" s="12"/>
      <c r="I283" s="12"/>
      <c r="J283" s="169"/>
      <c r="K283" s="169">
        <v>107</v>
      </c>
      <c r="L283" s="169">
        <v>107</v>
      </c>
    </row>
    <row r="284" spans="1:12" ht="15" customHeight="1" x14ac:dyDescent="0.15">
      <c r="A284" s="18" t="s">
        <v>296</v>
      </c>
      <c r="B284" s="66"/>
      <c r="C284" s="20"/>
      <c r="D284" s="21"/>
      <c r="E284" s="133"/>
      <c r="F284" s="16">
        <v>2</v>
      </c>
      <c r="G284" s="12">
        <v>2</v>
      </c>
      <c r="H284" s="12">
        <v>2</v>
      </c>
      <c r="I284" s="12"/>
      <c r="J284" s="170">
        <v>167</v>
      </c>
      <c r="K284" s="170">
        <f>SUM(K285:K286)</f>
        <v>545.79999999999995</v>
      </c>
      <c r="L284" s="170">
        <f>SUM(L285:L286)</f>
        <v>545.79999999999995</v>
      </c>
    </row>
    <row r="285" spans="1:12" ht="15" customHeight="1" x14ac:dyDescent="0.15">
      <c r="A285" s="18"/>
      <c r="B285" s="66" t="s">
        <v>12</v>
      </c>
      <c r="C285" s="20" t="s">
        <v>50</v>
      </c>
      <c r="D285" s="20">
        <v>1300</v>
      </c>
      <c r="E285" s="134">
        <v>1997</v>
      </c>
      <c r="G285" s="12"/>
      <c r="H285" s="12"/>
      <c r="I285" s="12"/>
      <c r="J285" s="169">
        <v>18.5</v>
      </c>
      <c r="K285" s="169">
        <v>398.6</v>
      </c>
      <c r="L285" s="169">
        <v>398.6</v>
      </c>
    </row>
    <row r="286" spans="1:12" ht="15" customHeight="1" x14ac:dyDescent="0.15">
      <c r="A286" s="18"/>
      <c r="B286" s="66" t="s">
        <v>40</v>
      </c>
      <c r="C286" s="20" t="s">
        <v>165</v>
      </c>
      <c r="D286" s="21">
        <v>1350</v>
      </c>
      <c r="E286" s="22">
        <v>2010</v>
      </c>
      <c r="F286" s="17"/>
      <c r="G286" s="12"/>
      <c r="H286" s="12"/>
      <c r="I286" s="12"/>
      <c r="J286" s="169">
        <v>148.5</v>
      </c>
      <c r="K286" s="169">
        <v>147.19999999999999</v>
      </c>
      <c r="L286" s="169">
        <v>147.19999999999999</v>
      </c>
    </row>
    <row r="287" spans="1:12" ht="15" customHeight="1" x14ac:dyDescent="0.15">
      <c r="A287" s="18" t="s">
        <v>297</v>
      </c>
      <c r="B287" s="66"/>
      <c r="C287" s="20"/>
      <c r="D287" s="21"/>
      <c r="E287" s="133"/>
      <c r="F287" s="16"/>
      <c r="G287" s="12"/>
      <c r="H287" s="12">
        <v>2</v>
      </c>
      <c r="I287" s="12"/>
      <c r="J287" s="170"/>
      <c r="K287" s="170"/>
      <c r="L287" s="170">
        <f>SUM(L288:L289)</f>
        <v>19.8</v>
      </c>
    </row>
    <row r="288" spans="1:12" ht="15" customHeight="1" x14ac:dyDescent="0.15">
      <c r="A288" s="18"/>
      <c r="B288" s="66" t="s">
        <v>21</v>
      </c>
      <c r="C288" s="20" t="s">
        <v>259</v>
      </c>
      <c r="D288" s="20">
        <v>1100</v>
      </c>
      <c r="E288" s="134">
        <v>2014</v>
      </c>
      <c r="G288" s="12"/>
      <c r="H288" s="12"/>
      <c r="I288" s="12"/>
      <c r="J288" s="169"/>
      <c r="K288" s="169"/>
      <c r="L288" s="169">
        <v>13.4</v>
      </c>
    </row>
    <row r="289" spans="1:12" ht="15" customHeight="1" x14ac:dyDescent="0.15">
      <c r="A289" s="18"/>
      <c r="B289" s="66" t="s">
        <v>32</v>
      </c>
      <c r="C289" s="20" t="s">
        <v>107</v>
      </c>
      <c r="D289" s="21">
        <v>1050</v>
      </c>
      <c r="E289" s="22">
        <v>2014</v>
      </c>
      <c r="F289" s="17"/>
      <c r="G289" s="12"/>
      <c r="H289" s="12"/>
      <c r="I289" s="12"/>
      <c r="J289" s="169"/>
      <c r="K289" s="169"/>
      <c r="L289" s="169">
        <v>6.4</v>
      </c>
    </row>
    <row r="290" spans="1:12" ht="15" customHeight="1" x14ac:dyDescent="0.15">
      <c r="A290" s="18" t="s">
        <v>298</v>
      </c>
      <c r="B290" s="66"/>
      <c r="C290" s="20"/>
      <c r="D290" s="21"/>
      <c r="E290" s="22"/>
      <c r="F290" s="17">
        <v>3</v>
      </c>
      <c r="G290" s="12">
        <v>3</v>
      </c>
      <c r="H290" s="12">
        <v>3</v>
      </c>
      <c r="I290" s="12"/>
      <c r="J290" s="170">
        <v>154.9</v>
      </c>
      <c r="K290" s="170">
        <f>SUM(K291:K293)</f>
        <v>152.5</v>
      </c>
      <c r="L290" s="170">
        <f>SUM(L291:L293)</f>
        <v>152.5</v>
      </c>
    </row>
    <row r="291" spans="1:12" ht="15" customHeight="1" x14ac:dyDescent="0.15">
      <c r="A291" s="18"/>
      <c r="B291" s="66" t="s">
        <v>40</v>
      </c>
      <c r="C291" s="20" t="s">
        <v>167</v>
      </c>
      <c r="D291" s="21">
        <v>90</v>
      </c>
      <c r="E291" s="22">
        <v>1996</v>
      </c>
      <c r="F291" s="23"/>
      <c r="G291" s="10"/>
      <c r="H291" s="10"/>
      <c r="I291" s="10"/>
      <c r="J291" s="169">
        <v>108.4</v>
      </c>
      <c r="K291" s="169">
        <v>108.4</v>
      </c>
      <c r="L291" s="169">
        <v>108.4</v>
      </c>
    </row>
    <row r="292" spans="1:12" ht="15" customHeight="1" x14ac:dyDescent="0.15">
      <c r="A292" s="18"/>
      <c r="B292" s="66" t="s">
        <v>14</v>
      </c>
      <c r="C292" s="20" t="s">
        <v>54</v>
      </c>
      <c r="D292" s="21">
        <v>350</v>
      </c>
      <c r="E292" s="22">
        <v>1997</v>
      </c>
      <c r="F292" s="23"/>
      <c r="G292" s="10"/>
      <c r="H292" s="10"/>
      <c r="I292" s="10"/>
      <c r="J292" s="169">
        <v>37</v>
      </c>
      <c r="K292" s="169">
        <v>37</v>
      </c>
      <c r="L292" s="169">
        <v>37</v>
      </c>
    </row>
    <row r="293" spans="1:12" ht="15" customHeight="1" x14ac:dyDescent="0.15">
      <c r="A293" s="18"/>
      <c r="B293" s="66" t="s">
        <v>40</v>
      </c>
      <c r="C293" s="20" t="s">
        <v>168</v>
      </c>
      <c r="D293" s="21">
        <v>250</v>
      </c>
      <c r="E293" s="22">
        <v>2003</v>
      </c>
      <c r="F293" s="17"/>
      <c r="G293" s="12"/>
      <c r="H293" s="12"/>
      <c r="I293" s="12"/>
      <c r="J293" s="169">
        <v>9.5</v>
      </c>
      <c r="K293" s="169">
        <v>7.1</v>
      </c>
      <c r="L293" s="169">
        <v>7.1</v>
      </c>
    </row>
    <row r="294" spans="1:12" ht="15" customHeight="1" x14ac:dyDescent="0.15">
      <c r="A294" s="18" t="s">
        <v>299</v>
      </c>
      <c r="B294" s="66"/>
      <c r="C294" s="20"/>
      <c r="D294" s="21"/>
      <c r="E294" s="22"/>
      <c r="F294" s="17">
        <v>6</v>
      </c>
      <c r="G294" s="12">
        <v>8</v>
      </c>
      <c r="H294" s="12">
        <v>9</v>
      </c>
      <c r="I294" s="12"/>
      <c r="J294" s="170">
        <v>701.2</v>
      </c>
      <c r="K294" s="170">
        <f>SUM(K295:K302)</f>
        <v>915.90000000000009</v>
      </c>
      <c r="L294" s="170">
        <f>SUM(L295:L303)</f>
        <v>1125</v>
      </c>
    </row>
    <row r="295" spans="1:12" ht="15" customHeight="1" x14ac:dyDescent="0.15">
      <c r="A295" s="18"/>
      <c r="B295" s="66" t="s">
        <v>15</v>
      </c>
      <c r="C295" s="20" t="s">
        <v>169</v>
      </c>
      <c r="D295" s="21">
        <v>280</v>
      </c>
      <c r="E295" s="22">
        <v>1996</v>
      </c>
      <c r="F295" s="23"/>
      <c r="G295" s="10"/>
      <c r="H295" s="10"/>
      <c r="I295" s="10"/>
      <c r="J295" s="169">
        <v>136</v>
      </c>
      <c r="K295" s="169">
        <v>136</v>
      </c>
      <c r="L295" s="169">
        <v>189.6</v>
      </c>
    </row>
    <row r="296" spans="1:12" ht="15" customHeight="1" x14ac:dyDescent="0.15">
      <c r="A296" s="18"/>
      <c r="B296" s="66"/>
      <c r="C296" s="20" t="s">
        <v>170</v>
      </c>
      <c r="D296" s="21">
        <v>700</v>
      </c>
      <c r="E296" s="22">
        <v>1996</v>
      </c>
      <c r="F296" s="23"/>
      <c r="G296" s="10"/>
      <c r="H296" s="10"/>
      <c r="I296" s="10"/>
      <c r="J296" s="169">
        <v>109.9</v>
      </c>
      <c r="K296" s="169">
        <v>109.9</v>
      </c>
      <c r="L296" s="169">
        <v>109.9</v>
      </c>
    </row>
    <row r="297" spans="1:12" ht="15" customHeight="1" x14ac:dyDescent="0.15">
      <c r="A297" s="18"/>
      <c r="B297" s="66" t="s">
        <v>71</v>
      </c>
      <c r="C297" s="20" t="s">
        <v>132</v>
      </c>
      <c r="D297" s="21">
        <v>615</v>
      </c>
      <c r="E297" s="22">
        <v>1996</v>
      </c>
      <c r="F297" s="23"/>
      <c r="G297" s="10"/>
      <c r="H297" s="10"/>
      <c r="I297" s="10"/>
      <c r="J297" s="169">
        <v>242.6</v>
      </c>
      <c r="K297" s="169">
        <v>242.6</v>
      </c>
      <c r="L297" s="169">
        <v>242.6</v>
      </c>
    </row>
    <row r="298" spans="1:12" ht="15" customHeight="1" x14ac:dyDescent="0.15">
      <c r="A298" s="18"/>
      <c r="B298" s="66" t="s">
        <v>12</v>
      </c>
      <c r="C298" s="20" t="s">
        <v>171</v>
      </c>
      <c r="D298" s="21">
        <v>900</v>
      </c>
      <c r="E298" s="22">
        <v>1997</v>
      </c>
      <c r="F298" s="23"/>
      <c r="G298" s="10"/>
      <c r="H298" s="10"/>
      <c r="I298" s="10"/>
      <c r="J298" s="169">
        <v>79.2</v>
      </c>
      <c r="K298" s="169">
        <v>79.2</v>
      </c>
      <c r="L298" s="169">
        <v>79.2</v>
      </c>
    </row>
    <row r="299" spans="1:12" ht="15" customHeight="1" x14ac:dyDescent="0.15">
      <c r="A299" s="18"/>
      <c r="B299" s="66" t="s">
        <v>55</v>
      </c>
      <c r="C299" s="20" t="s">
        <v>172</v>
      </c>
      <c r="D299" s="21">
        <v>1350</v>
      </c>
      <c r="E299" s="22">
        <v>1998</v>
      </c>
      <c r="F299" s="23"/>
      <c r="G299" s="10"/>
      <c r="H299" s="10"/>
      <c r="I299" s="10"/>
      <c r="J299" s="169">
        <v>75</v>
      </c>
      <c r="K299" s="169">
        <v>75</v>
      </c>
      <c r="L299" s="169">
        <v>75</v>
      </c>
    </row>
    <row r="300" spans="1:12" ht="15" customHeight="1" x14ac:dyDescent="0.15">
      <c r="A300" s="18"/>
      <c r="B300" s="66" t="s">
        <v>58</v>
      </c>
      <c r="C300" s="20" t="s">
        <v>173</v>
      </c>
      <c r="D300" s="21">
        <v>1100</v>
      </c>
      <c r="E300" s="22">
        <v>2006</v>
      </c>
      <c r="F300" s="17"/>
      <c r="G300" s="12"/>
      <c r="H300" s="12"/>
      <c r="I300" s="12"/>
      <c r="J300" s="169">
        <v>58.5</v>
      </c>
      <c r="K300" s="169">
        <v>58.5</v>
      </c>
      <c r="L300" s="169">
        <v>58.5</v>
      </c>
    </row>
    <row r="301" spans="1:12" ht="15" customHeight="1" x14ac:dyDescent="0.15">
      <c r="A301" s="18"/>
      <c r="B301" s="66" t="s">
        <v>95</v>
      </c>
      <c r="C301" s="20" t="s">
        <v>210</v>
      </c>
      <c r="D301" s="21">
        <v>1033</v>
      </c>
      <c r="E301" s="22">
        <v>2013</v>
      </c>
      <c r="F301" s="17"/>
      <c r="G301" s="12"/>
      <c r="H301" s="12"/>
      <c r="I301" s="12"/>
      <c r="J301" s="169"/>
      <c r="K301" s="169">
        <v>85.9</v>
      </c>
      <c r="L301" s="169">
        <v>85.9</v>
      </c>
    </row>
    <row r="302" spans="1:12" ht="15" customHeight="1" x14ac:dyDescent="0.15">
      <c r="A302" s="18"/>
      <c r="B302" s="66" t="s">
        <v>30</v>
      </c>
      <c r="C302" s="20" t="s">
        <v>212</v>
      </c>
      <c r="D302" s="21">
        <v>300</v>
      </c>
      <c r="E302" s="22">
        <v>2013</v>
      </c>
      <c r="F302" s="17"/>
      <c r="G302" s="12"/>
      <c r="H302" s="12"/>
      <c r="I302" s="12"/>
      <c r="J302" s="169"/>
      <c r="K302" s="169">
        <v>128.80000000000001</v>
      </c>
      <c r="L302" s="169">
        <v>128.80000000000001</v>
      </c>
    </row>
    <row r="303" spans="1:12" ht="15" customHeight="1" x14ac:dyDescent="0.15">
      <c r="A303" s="18"/>
      <c r="B303" s="66" t="s">
        <v>49</v>
      </c>
      <c r="C303" s="20" t="s">
        <v>260</v>
      </c>
      <c r="D303" s="21">
        <v>158</v>
      </c>
      <c r="E303" s="22">
        <v>2014</v>
      </c>
      <c r="F303" s="17"/>
      <c r="G303" s="12"/>
      <c r="H303" s="12"/>
      <c r="I303" s="12"/>
      <c r="J303" s="169"/>
      <c r="K303" s="169"/>
      <c r="L303" s="172">
        <v>155.5</v>
      </c>
    </row>
    <row r="304" spans="1:12" ht="15" customHeight="1" x14ac:dyDescent="0.15">
      <c r="A304" s="18" t="s">
        <v>300</v>
      </c>
      <c r="B304" s="66"/>
      <c r="C304" s="20"/>
      <c r="D304" s="21"/>
      <c r="E304" s="22"/>
      <c r="F304" s="17">
        <v>3</v>
      </c>
      <c r="G304" s="12">
        <v>3</v>
      </c>
      <c r="H304" s="12">
        <v>3</v>
      </c>
      <c r="I304" s="12"/>
      <c r="J304" s="170">
        <v>102.6</v>
      </c>
      <c r="K304" s="170">
        <v>102.6</v>
      </c>
      <c r="L304" s="170">
        <v>102.6</v>
      </c>
    </row>
    <row r="305" spans="1:12" ht="15" customHeight="1" x14ac:dyDescent="0.15">
      <c r="A305" s="18"/>
      <c r="B305" s="66" t="s">
        <v>71</v>
      </c>
      <c r="C305" s="20" t="s">
        <v>131</v>
      </c>
      <c r="D305" s="21">
        <v>525</v>
      </c>
      <c r="E305" s="22">
        <v>1996</v>
      </c>
      <c r="F305" s="23"/>
      <c r="G305" s="10"/>
      <c r="H305" s="10"/>
      <c r="I305" s="10"/>
      <c r="J305" s="169">
        <v>11.4</v>
      </c>
      <c r="K305" s="169">
        <v>11.4</v>
      </c>
      <c r="L305" s="169">
        <v>11.4</v>
      </c>
    </row>
    <row r="306" spans="1:12" ht="15" customHeight="1" x14ac:dyDescent="0.15">
      <c r="A306" s="18"/>
      <c r="B306" s="66"/>
      <c r="C306" s="20" t="s">
        <v>174</v>
      </c>
      <c r="D306" s="21">
        <v>550</v>
      </c>
      <c r="E306" s="22">
        <v>1996</v>
      </c>
      <c r="F306" s="23"/>
      <c r="G306" s="10"/>
      <c r="H306" s="10"/>
      <c r="I306" s="10"/>
      <c r="J306" s="169">
        <v>22.2</v>
      </c>
      <c r="K306" s="169">
        <v>22.2</v>
      </c>
      <c r="L306" s="169">
        <v>22.2</v>
      </c>
    </row>
    <row r="307" spans="1:12" ht="15" customHeight="1" x14ac:dyDescent="0.15">
      <c r="A307" s="18"/>
      <c r="B307" s="66" t="s">
        <v>71</v>
      </c>
      <c r="C307" s="20" t="s">
        <v>174</v>
      </c>
      <c r="D307" s="21">
        <v>550</v>
      </c>
      <c r="E307" s="22">
        <v>1998</v>
      </c>
      <c r="F307" s="17"/>
      <c r="G307" s="12"/>
      <c r="H307" s="12"/>
      <c r="I307" s="12"/>
      <c r="J307" s="169">
        <v>69</v>
      </c>
      <c r="K307" s="169">
        <v>69</v>
      </c>
      <c r="L307" s="169">
        <v>69</v>
      </c>
    </row>
    <row r="308" spans="1:12" ht="15" customHeight="1" x14ac:dyDescent="0.15">
      <c r="A308" s="18" t="s">
        <v>301</v>
      </c>
      <c r="B308" s="66"/>
      <c r="C308" s="20"/>
      <c r="D308" s="21"/>
      <c r="E308" s="22"/>
      <c r="F308" s="17">
        <v>2</v>
      </c>
      <c r="G308" s="12">
        <v>3</v>
      </c>
      <c r="H308" s="12">
        <v>3</v>
      </c>
      <c r="I308" s="12"/>
      <c r="J308" s="170">
        <f>SUM(J309:J311)</f>
        <v>315.5</v>
      </c>
      <c r="K308" s="170">
        <f>SUM(K309:K311)</f>
        <v>389.3</v>
      </c>
      <c r="L308" s="170">
        <f>SUM(L309:L311)</f>
        <v>382.40000000000003</v>
      </c>
    </row>
    <row r="309" spans="1:12" ht="15" customHeight="1" x14ac:dyDescent="0.15">
      <c r="A309" s="18"/>
      <c r="B309" s="66" t="s">
        <v>15</v>
      </c>
      <c r="C309" s="20" t="s">
        <v>169</v>
      </c>
      <c r="D309" s="21">
        <v>220</v>
      </c>
      <c r="E309" s="22">
        <v>1996</v>
      </c>
      <c r="F309" s="17"/>
      <c r="G309" s="12"/>
      <c r="H309" s="12"/>
      <c r="I309" s="12"/>
      <c r="J309" s="169">
        <v>180</v>
      </c>
      <c r="K309" s="169">
        <v>180</v>
      </c>
      <c r="L309" s="169">
        <v>173.1</v>
      </c>
    </row>
    <row r="310" spans="1:12" ht="15" customHeight="1" x14ac:dyDescent="0.15">
      <c r="A310" s="18"/>
      <c r="B310" s="66" t="s">
        <v>51</v>
      </c>
      <c r="C310" s="20" t="s">
        <v>213</v>
      </c>
      <c r="D310" s="21">
        <v>900</v>
      </c>
      <c r="E310" s="22">
        <v>1997</v>
      </c>
      <c r="F310" s="17"/>
      <c r="G310" s="12"/>
      <c r="H310" s="12"/>
      <c r="I310" s="12"/>
      <c r="J310" s="169">
        <v>135.5</v>
      </c>
      <c r="K310" s="169">
        <v>135.5</v>
      </c>
      <c r="L310" s="169">
        <v>135.5</v>
      </c>
    </row>
    <row r="311" spans="1:12" ht="15" customHeight="1" x14ac:dyDescent="0.15">
      <c r="A311" s="18"/>
      <c r="B311" s="66" t="s">
        <v>30</v>
      </c>
      <c r="C311" s="20" t="s">
        <v>212</v>
      </c>
      <c r="D311" s="21">
        <v>100</v>
      </c>
      <c r="E311" s="22">
        <v>2013</v>
      </c>
      <c r="F311" s="17"/>
      <c r="G311" s="12"/>
      <c r="H311" s="12"/>
      <c r="I311" s="12"/>
      <c r="J311" s="169"/>
      <c r="K311" s="169">
        <v>73.8</v>
      </c>
      <c r="L311" s="169">
        <v>73.8</v>
      </c>
    </row>
    <row r="312" spans="1:12" ht="15" customHeight="1" x14ac:dyDescent="0.15">
      <c r="A312" s="18" t="s">
        <v>302</v>
      </c>
      <c r="B312" s="66"/>
      <c r="C312" s="20"/>
      <c r="D312" s="21"/>
      <c r="E312" s="22"/>
      <c r="F312" s="17"/>
      <c r="G312" s="12">
        <v>1</v>
      </c>
      <c r="H312" s="12">
        <v>1</v>
      </c>
      <c r="I312" s="12"/>
      <c r="J312" s="170"/>
      <c r="K312" s="170">
        <v>25.2</v>
      </c>
      <c r="L312" s="170">
        <v>25.2</v>
      </c>
    </row>
    <row r="313" spans="1:12" ht="15" customHeight="1" x14ac:dyDescent="0.15">
      <c r="A313" s="18"/>
      <c r="B313" s="66"/>
      <c r="C313" s="20" t="s">
        <v>214</v>
      </c>
      <c r="D313" s="21">
        <v>1300</v>
      </c>
      <c r="E313" s="22">
        <v>2013</v>
      </c>
      <c r="F313" s="17"/>
      <c r="G313" s="12"/>
      <c r="H313" s="12"/>
      <c r="I313" s="12"/>
      <c r="J313" s="169"/>
      <c r="K313" s="169">
        <v>25.2</v>
      </c>
      <c r="L313" s="169">
        <v>25.2</v>
      </c>
    </row>
    <row r="314" spans="1:12" ht="15" customHeight="1" x14ac:dyDescent="0.15">
      <c r="A314" s="18" t="s">
        <v>303</v>
      </c>
      <c r="B314" s="66"/>
      <c r="C314" s="14"/>
      <c r="D314" s="131"/>
      <c r="E314" s="58"/>
      <c r="F314" s="16">
        <v>1</v>
      </c>
      <c r="G314" s="4">
        <v>1</v>
      </c>
      <c r="H314" s="4">
        <v>1</v>
      </c>
      <c r="I314" s="4"/>
      <c r="J314" s="171">
        <v>99.8</v>
      </c>
      <c r="K314" s="171">
        <v>99.8</v>
      </c>
      <c r="L314" s="171">
        <v>99.8</v>
      </c>
    </row>
    <row r="315" spans="1:12" ht="15" customHeight="1" x14ac:dyDescent="0.15">
      <c r="A315" s="18"/>
      <c r="B315" s="66" t="s">
        <v>71</v>
      </c>
      <c r="C315" s="20" t="s">
        <v>175</v>
      </c>
      <c r="D315" s="21">
        <v>20</v>
      </c>
      <c r="E315" s="22">
        <v>1996</v>
      </c>
      <c r="F315" s="17"/>
      <c r="G315" s="12"/>
      <c r="H315" s="12"/>
      <c r="I315" s="12"/>
      <c r="J315" s="169">
        <v>99.8</v>
      </c>
      <c r="K315" s="169">
        <v>99.8</v>
      </c>
      <c r="L315" s="169">
        <v>99.8</v>
      </c>
    </row>
    <row r="316" spans="1:12" ht="15" customHeight="1" x14ac:dyDescent="0.15">
      <c r="A316" s="18" t="s">
        <v>304</v>
      </c>
      <c r="B316" s="66"/>
      <c r="C316" s="20"/>
      <c r="D316" s="21"/>
      <c r="E316" s="22"/>
      <c r="F316" s="17">
        <v>2</v>
      </c>
      <c r="G316" s="12">
        <v>2</v>
      </c>
      <c r="H316" s="12">
        <v>2</v>
      </c>
      <c r="I316" s="12"/>
      <c r="J316" s="170">
        <v>1278.2</v>
      </c>
      <c r="K316" s="170">
        <v>1278.2</v>
      </c>
      <c r="L316" s="170">
        <v>1278.2</v>
      </c>
    </row>
    <row r="317" spans="1:12" ht="15" customHeight="1" x14ac:dyDescent="0.15">
      <c r="A317" s="18"/>
      <c r="B317" s="66" t="s">
        <v>55</v>
      </c>
      <c r="C317" s="20" t="s">
        <v>159</v>
      </c>
      <c r="D317" s="21">
        <v>1700</v>
      </c>
      <c r="E317" s="22">
        <v>1998</v>
      </c>
      <c r="F317" s="23"/>
      <c r="G317" s="10"/>
      <c r="H317" s="10"/>
      <c r="I317" s="10"/>
      <c r="J317" s="169">
        <v>112</v>
      </c>
      <c r="K317" s="169">
        <v>112</v>
      </c>
      <c r="L317" s="169">
        <v>112</v>
      </c>
    </row>
    <row r="318" spans="1:12" ht="15" customHeight="1" x14ac:dyDescent="0.15">
      <c r="A318" s="18"/>
      <c r="B318" s="66" t="s">
        <v>26</v>
      </c>
      <c r="C318" s="20" t="s">
        <v>176</v>
      </c>
      <c r="D318" s="21">
        <v>1100</v>
      </c>
      <c r="E318" s="22">
        <v>2006</v>
      </c>
      <c r="F318" s="17"/>
      <c r="G318" s="12"/>
      <c r="H318" s="12"/>
      <c r="I318" s="12"/>
      <c r="J318" s="169">
        <v>1166.2</v>
      </c>
      <c r="K318" s="169">
        <v>1166.2</v>
      </c>
      <c r="L318" s="169">
        <v>1166.2</v>
      </c>
    </row>
    <row r="319" spans="1:12" ht="15" customHeight="1" x14ac:dyDescent="0.15">
      <c r="A319" s="18" t="s">
        <v>305</v>
      </c>
      <c r="B319" s="66"/>
      <c r="C319" s="20"/>
      <c r="D319" s="21"/>
      <c r="E319" s="22"/>
      <c r="F319" s="17">
        <v>1</v>
      </c>
      <c r="G319" s="12">
        <v>2</v>
      </c>
      <c r="H319" s="12">
        <v>2</v>
      </c>
      <c r="I319" s="12"/>
      <c r="J319" s="170">
        <v>108</v>
      </c>
      <c r="K319" s="170">
        <f>SUM(K320:K321)</f>
        <v>147.4</v>
      </c>
      <c r="L319" s="170">
        <f>SUM(L320:L321)</f>
        <v>148.69999999999999</v>
      </c>
    </row>
    <row r="320" spans="1:12" ht="15" customHeight="1" x14ac:dyDescent="0.15">
      <c r="A320" s="18"/>
      <c r="B320" s="66" t="s">
        <v>71</v>
      </c>
      <c r="C320" s="20" t="s">
        <v>177</v>
      </c>
      <c r="D320" s="21">
        <v>1400</v>
      </c>
      <c r="E320" s="22">
        <v>1998</v>
      </c>
      <c r="F320" s="17"/>
      <c r="G320" s="12"/>
      <c r="H320" s="12"/>
      <c r="I320" s="12"/>
      <c r="J320" s="169">
        <v>108</v>
      </c>
      <c r="K320" s="169">
        <v>108</v>
      </c>
      <c r="L320" s="169">
        <v>109.3</v>
      </c>
    </row>
    <row r="321" spans="1:12" ht="15" customHeight="1" x14ac:dyDescent="0.15">
      <c r="A321" s="18"/>
      <c r="B321" s="66" t="s">
        <v>205</v>
      </c>
      <c r="C321" s="20" t="s">
        <v>215</v>
      </c>
      <c r="D321" s="21">
        <v>1800</v>
      </c>
      <c r="E321" s="22">
        <v>2013</v>
      </c>
      <c r="F321" s="17"/>
      <c r="G321" s="12"/>
      <c r="H321" s="12"/>
      <c r="I321" s="12"/>
      <c r="J321" s="169"/>
      <c r="K321" s="169">
        <v>39.4</v>
      </c>
      <c r="L321" s="169">
        <v>39.4</v>
      </c>
    </row>
    <row r="322" spans="1:12" ht="15" customHeight="1" x14ac:dyDescent="0.15">
      <c r="A322" s="18" t="s">
        <v>306</v>
      </c>
      <c r="B322" s="66"/>
      <c r="C322" s="20"/>
      <c r="D322" s="21"/>
      <c r="E322" s="22"/>
      <c r="F322" s="17">
        <v>2</v>
      </c>
      <c r="G322" s="12">
        <v>2</v>
      </c>
      <c r="H322" s="12">
        <v>4</v>
      </c>
      <c r="I322" s="12"/>
      <c r="J322" s="170">
        <v>104.6</v>
      </c>
      <c r="K322" s="170">
        <v>104.6</v>
      </c>
      <c r="L322" s="170">
        <f>SUM(L323:L326)</f>
        <v>461.29999999999995</v>
      </c>
    </row>
    <row r="323" spans="1:12" ht="15" customHeight="1" x14ac:dyDescent="0.15">
      <c r="A323" s="18"/>
      <c r="B323" s="66" t="s">
        <v>71</v>
      </c>
      <c r="C323" s="20" t="s">
        <v>178</v>
      </c>
      <c r="D323" s="21">
        <v>620</v>
      </c>
      <c r="E323" s="22">
        <v>1999</v>
      </c>
      <c r="F323" s="23"/>
      <c r="G323" s="10"/>
      <c r="H323" s="10"/>
      <c r="I323" s="10"/>
      <c r="J323" s="169">
        <v>52</v>
      </c>
      <c r="K323" s="169">
        <v>52</v>
      </c>
      <c r="L323" s="169">
        <v>52</v>
      </c>
    </row>
    <row r="324" spans="1:12" ht="15" customHeight="1" x14ac:dyDescent="0.15">
      <c r="A324" s="18"/>
      <c r="B324" s="66" t="s">
        <v>49</v>
      </c>
      <c r="C324" s="20" t="s">
        <v>179</v>
      </c>
      <c r="D324" s="21">
        <v>540</v>
      </c>
      <c r="E324" s="22">
        <v>2010</v>
      </c>
      <c r="F324" s="17"/>
      <c r="G324" s="12"/>
      <c r="H324" s="12"/>
      <c r="I324" s="12"/>
      <c r="J324" s="169">
        <v>52.6</v>
      </c>
      <c r="K324" s="169">
        <v>52.6</v>
      </c>
      <c r="L324" s="169">
        <v>52.6</v>
      </c>
    </row>
    <row r="325" spans="1:12" ht="15" customHeight="1" x14ac:dyDescent="0.15">
      <c r="A325" s="18"/>
      <c r="B325" s="66" t="s">
        <v>80</v>
      </c>
      <c r="C325" s="20" t="s">
        <v>208</v>
      </c>
      <c r="D325" s="21">
        <v>1400</v>
      </c>
      <c r="E325" s="22">
        <v>2014</v>
      </c>
      <c r="F325" s="17"/>
      <c r="G325" s="12"/>
      <c r="H325" s="12"/>
      <c r="I325" s="12"/>
      <c r="J325" s="169"/>
      <c r="K325" s="169"/>
      <c r="L325" s="169">
        <v>226.3</v>
      </c>
    </row>
    <row r="326" spans="1:12" ht="15" customHeight="1" x14ac:dyDescent="0.15">
      <c r="A326" s="18"/>
      <c r="B326" s="66" t="s">
        <v>32</v>
      </c>
      <c r="C326" s="20" t="s">
        <v>261</v>
      </c>
      <c r="D326" s="21">
        <v>950</v>
      </c>
      <c r="E326" s="22">
        <v>2014</v>
      </c>
      <c r="F326" s="17"/>
      <c r="G326" s="12"/>
      <c r="H326" s="12"/>
      <c r="I326" s="12"/>
      <c r="J326" s="169"/>
      <c r="K326" s="169"/>
      <c r="L326" s="169">
        <v>130.4</v>
      </c>
    </row>
    <row r="327" spans="1:12" ht="15" customHeight="1" x14ac:dyDescent="0.15">
      <c r="A327" s="18" t="s">
        <v>307</v>
      </c>
      <c r="B327" s="66"/>
      <c r="C327" s="20"/>
      <c r="D327" s="21"/>
      <c r="E327" s="22"/>
      <c r="F327" s="17">
        <v>1</v>
      </c>
      <c r="G327" s="12">
        <v>1</v>
      </c>
      <c r="H327" s="12">
        <v>1</v>
      </c>
      <c r="I327" s="12"/>
      <c r="J327" s="170">
        <v>97.5</v>
      </c>
      <c r="K327" s="170">
        <v>97.5</v>
      </c>
      <c r="L327" s="170">
        <v>96.5</v>
      </c>
    </row>
    <row r="328" spans="1:12" ht="15" customHeight="1" x14ac:dyDescent="0.15">
      <c r="A328" s="18"/>
      <c r="B328" s="66" t="s">
        <v>32</v>
      </c>
      <c r="C328" s="20" t="s">
        <v>180</v>
      </c>
      <c r="D328" s="21">
        <v>200</v>
      </c>
      <c r="E328" s="22">
        <v>2001</v>
      </c>
      <c r="F328" s="23"/>
      <c r="G328" s="10"/>
      <c r="H328" s="10"/>
      <c r="I328" s="10"/>
      <c r="J328" s="169">
        <v>97.5</v>
      </c>
      <c r="K328" s="169">
        <v>97.5</v>
      </c>
      <c r="L328" s="169">
        <v>96.5</v>
      </c>
    </row>
    <row r="329" spans="1:12" ht="15" customHeight="1" x14ac:dyDescent="0.15">
      <c r="A329" s="18" t="s">
        <v>308</v>
      </c>
      <c r="B329" s="66"/>
      <c r="C329" s="20"/>
      <c r="D329" s="21"/>
      <c r="E329" s="22"/>
      <c r="F329" s="17">
        <v>1</v>
      </c>
      <c r="G329" s="12">
        <v>1</v>
      </c>
      <c r="H329" s="12">
        <v>1</v>
      </c>
      <c r="I329" s="12"/>
      <c r="J329" s="170">
        <v>13.7</v>
      </c>
      <c r="K329" s="170">
        <v>13.7</v>
      </c>
      <c r="L329" s="170">
        <v>13.7</v>
      </c>
    </row>
    <row r="330" spans="1:12" ht="15" customHeight="1" x14ac:dyDescent="0.15">
      <c r="A330" s="18"/>
      <c r="B330" s="66" t="s">
        <v>147</v>
      </c>
      <c r="C330" s="20" t="s">
        <v>181</v>
      </c>
      <c r="D330" s="21">
        <v>1100</v>
      </c>
      <c r="E330" s="22">
        <v>2008</v>
      </c>
      <c r="F330" s="17"/>
      <c r="G330" s="12"/>
      <c r="H330" s="12"/>
      <c r="I330" s="12"/>
      <c r="J330" s="169">
        <v>13.7</v>
      </c>
      <c r="K330" s="169">
        <v>13.7</v>
      </c>
      <c r="L330" s="169">
        <v>13.7</v>
      </c>
    </row>
    <row r="331" spans="1:12" ht="15" customHeight="1" x14ac:dyDescent="0.15">
      <c r="A331" s="18" t="s">
        <v>309</v>
      </c>
      <c r="B331" s="66"/>
      <c r="C331" s="20"/>
      <c r="D331" s="21"/>
      <c r="E331" s="22"/>
      <c r="F331" s="17">
        <v>2</v>
      </c>
      <c r="G331" s="12">
        <v>2</v>
      </c>
      <c r="H331" s="12">
        <v>2</v>
      </c>
      <c r="I331" s="12"/>
      <c r="J331" s="170">
        <v>4</v>
      </c>
      <c r="K331" s="170">
        <v>4</v>
      </c>
      <c r="L331" s="170">
        <f>SUM(L332:L333)</f>
        <v>1.3</v>
      </c>
    </row>
    <row r="332" spans="1:12" ht="15" customHeight="1" x14ac:dyDescent="0.15">
      <c r="A332" s="18"/>
      <c r="B332" s="66" t="s">
        <v>32</v>
      </c>
      <c r="C332" s="20" t="s">
        <v>182</v>
      </c>
      <c r="D332" s="21">
        <v>600</v>
      </c>
      <c r="E332" s="22">
        <v>1992</v>
      </c>
      <c r="F332" s="17"/>
      <c r="G332" s="12"/>
      <c r="H332" s="12"/>
      <c r="I332" s="12"/>
      <c r="J332" s="169">
        <v>2</v>
      </c>
      <c r="K332" s="169">
        <v>2</v>
      </c>
      <c r="L332" s="169">
        <v>0.8</v>
      </c>
    </row>
    <row r="333" spans="1:12" ht="15" customHeight="1" x14ac:dyDescent="0.15">
      <c r="A333" s="18"/>
      <c r="B333" s="66"/>
      <c r="C333" s="20" t="s">
        <v>183</v>
      </c>
      <c r="D333" s="21">
        <v>940</v>
      </c>
      <c r="E333" s="22">
        <v>1992</v>
      </c>
      <c r="F333" s="17"/>
      <c r="G333" s="12"/>
      <c r="H333" s="12"/>
      <c r="I333" s="12"/>
      <c r="J333" s="169">
        <v>2</v>
      </c>
      <c r="K333" s="169">
        <v>2</v>
      </c>
      <c r="L333" s="169">
        <v>0.5</v>
      </c>
    </row>
    <row r="334" spans="1:12" ht="15" customHeight="1" x14ac:dyDescent="0.15">
      <c r="A334" s="18" t="s">
        <v>310</v>
      </c>
      <c r="B334" s="66"/>
      <c r="C334" s="20"/>
      <c r="D334" s="21"/>
      <c r="E334" s="22"/>
      <c r="F334" s="17">
        <v>2</v>
      </c>
      <c r="G334" s="12">
        <v>2</v>
      </c>
      <c r="H334" s="12">
        <v>2</v>
      </c>
      <c r="I334" s="12"/>
      <c r="J334" s="170">
        <v>17</v>
      </c>
      <c r="K334" s="170">
        <f>SUM(K335:K336)</f>
        <v>219.9</v>
      </c>
      <c r="L334" s="170">
        <f>SUM(L335:L336)</f>
        <v>219.9</v>
      </c>
    </row>
    <row r="335" spans="1:12" ht="15" customHeight="1" x14ac:dyDescent="0.15">
      <c r="A335" s="18"/>
      <c r="B335" s="66" t="s">
        <v>40</v>
      </c>
      <c r="C335" s="20" t="s">
        <v>184</v>
      </c>
      <c r="D335" s="21">
        <v>50</v>
      </c>
      <c r="E335" s="22">
        <v>2005</v>
      </c>
      <c r="F335" s="23"/>
      <c r="G335" s="10"/>
      <c r="H335" s="10"/>
      <c r="I335" s="10"/>
      <c r="J335" s="169">
        <v>14</v>
      </c>
      <c r="K335" s="169">
        <v>216.9</v>
      </c>
      <c r="L335" s="169">
        <v>216.9</v>
      </c>
    </row>
    <row r="336" spans="1:12" ht="15" customHeight="1" x14ac:dyDescent="0.15">
      <c r="A336" s="18"/>
      <c r="B336" s="66" t="s">
        <v>80</v>
      </c>
      <c r="C336" s="20" t="s">
        <v>185</v>
      </c>
      <c r="D336" s="21">
        <v>10</v>
      </c>
      <c r="E336" s="22">
        <v>2005</v>
      </c>
      <c r="F336" s="17"/>
      <c r="G336" s="12"/>
      <c r="H336" s="12"/>
      <c r="I336" s="12"/>
      <c r="J336" s="169">
        <v>3</v>
      </c>
      <c r="K336" s="169">
        <v>3</v>
      </c>
      <c r="L336" s="169">
        <v>3</v>
      </c>
    </row>
    <row r="337" spans="1:12" ht="15" customHeight="1" x14ac:dyDescent="0.15">
      <c r="A337" s="18" t="s">
        <v>311</v>
      </c>
      <c r="B337" s="66"/>
      <c r="C337" s="20"/>
      <c r="D337" s="21"/>
      <c r="E337" s="22"/>
      <c r="F337" s="17">
        <v>1</v>
      </c>
      <c r="G337" s="12">
        <v>1</v>
      </c>
      <c r="H337" s="12">
        <v>1</v>
      </c>
      <c r="I337" s="12"/>
      <c r="J337" s="170">
        <v>400</v>
      </c>
      <c r="K337" s="170">
        <v>400</v>
      </c>
      <c r="L337" s="170">
        <v>400</v>
      </c>
    </row>
    <row r="338" spans="1:12" ht="15" customHeight="1" x14ac:dyDescent="0.15">
      <c r="A338" s="18"/>
      <c r="B338" s="66" t="s">
        <v>14</v>
      </c>
      <c r="C338" s="20" t="s">
        <v>186</v>
      </c>
      <c r="D338" s="21">
        <v>1500</v>
      </c>
      <c r="E338" s="22">
        <v>2007</v>
      </c>
      <c r="F338" s="17"/>
      <c r="G338" s="12"/>
      <c r="H338" s="12"/>
      <c r="I338" s="12"/>
      <c r="J338" s="169">
        <v>400</v>
      </c>
      <c r="K338" s="169">
        <v>400</v>
      </c>
      <c r="L338" s="169">
        <v>400</v>
      </c>
    </row>
    <row r="339" spans="1:12" ht="15" customHeight="1" x14ac:dyDescent="0.15">
      <c r="A339" s="18" t="s">
        <v>312</v>
      </c>
      <c r="B339" s="66"/>
      <c r="C339" s="14"/>
      <c r="D339" s="131"/>
      <c r="E339" s="58"/>
      <c r="F339" s="16">
        <v>1</v>
      </c>
      <c r="G339" s="4">
        <v>1</v>
      </c>
      <c r="H339" s="4">
        <v>1</v>
      </c>
      <c r="I339" s="4"/>
      <c r="J339" s="171">
        <v>86</v>
      </c>
      <c r="K339" s="171">
        <v>86</v>
      </c>
      <c r="L339" s="173">
        <v>239.1</v>
      </c>
    </row>
    <row r="340" spans="1:12" ht="15" customHeight="1" x14ac:dyDescent="0.15">
      <c r="A340" s="18"/>
      <c r="B340" s="66" t="s">
        <v>51</v>
      </c>
      <c r="C340" s="14" t="s">
        <v>187</v>
      </c>
      <c r="D340" s="131">
        <v>140</v>
      </c>
      <c r="E340" s="58">
        <v>2007</v>
      </c>
      <c r="F340" s="16"/>
      <c r="G340" s="4"/>
      <c r="H340" s="4"/>
      <c r="I340" s="4"/>
      <c r="J340" s="158">
        <v>86</v>
      </c>
      <c r="K340" s="158">
        <v>86</v>
      </c>
      <c r="L340" s="172">
        <v>239.1</v>
      </c>
    </row>
    <row r="341" spans="1:12" ht="15" customHeight="1" x14ac:dyDescent="0.15">
      <c r="A341" s="1" t="s">
        <v>330</v>
      </c>
      <c r="B341" s="1"/>
      <c r="D341" s="6"/>
      <c r="E341" s="7"/>
      <c r="J341" s="151"/>
      <c r="K341" s="151"/>
    </row>
    <row r="342" spans="1:12" ht="15" customHeight="1" thickBot="1" x14ac:dyDescent="0.2">
      <c r="A342" s="24" t="s">
        <v>329</v>
      </c>
      <c r="B342" s="1"/>
      <c r="C342" s="25"/>
      <c r="D342" s="7"/>
      <c r="E342" s="7"/>
      <c r="F342" s="56"/>
      <c r="G342" s="27"/>
      <c r="H342" s="27"/>
      <c r="I342" s="27"/>
      <c r="J342" s="151"/>
      <c r="K342" s="151"/>
    </row>
    <row r="343" spans="1:12" ht="27.75" customHeight="1" thickBot="1" x14ac:dyDescent="0.2">
      <c r="A343" s="28"/>
      <c r="B343" s="29" t="s">
        <v>0</v>
      </c>
      <c r="C343" s="30" t="s">
        <v>3</v>
      </c>
      <c r="D343" s="31" t="s">
        <v>5</v>
      </c>
      <c r="E343" s="31" t="s">
        <v>4</v>
      </c>
      <c r="F343" s="179" t="s">
        <v>266</v>
      </c>
      <c r="G343" s="179"/>
      <c r="H343" s="179"/>
      <c r="I343" s="144"/>
      <c r="J343" s="180" t="s">
        <v>331</v>
      </c>
      <c r="K343" s="180"/>
      <c r="L343" s="180"/>
    </row>
    <row r="344" spans="1:12" ht="25.5" customHeight="1" thickBot="1" x14ac:dyDescent="0.2">
      <c r="A344" s="32"/>
      <c r="B344" s="33" t="s">
        <v>194</v>
      </c>
      <c r="C344" s="34" t="s">
        <v>195</v>
      </c>
      <c r="D344" s="3" t="s">
        <v>6</v>
      </c>
      <c r="E344" s="3" t="s">
        <v>326</v>
      </c>
      <c r="F344" s="2">
        <v>2012</v>
      </c>
      <c r="G344" s="2">
        <v>2013</v>
      </c>
      <c r="H344" s="2">
        <v>2014</v>
      </c>
      <c r="I344" s="2"/>
      <c r="J344" s="2">
        <v>2012</v>
      </c>
      <c r="K344" s="2">
        <v>2013</v>
      </c>
      <c r="L344" s="2">
        <v>2014</v>
      </c>
    </row>
    <row r="345" spans="1:12" ht="15" customHeight="1" x14ac:dyDescent="0.15">
      <c r="A345" s="18" t="s">
        <v>313</v>
      </c>
      <c r="B345" s="66"/>
      <c r="C345" s="20"/>
      <c r="D345" s="21"/>
      <c r="E345" s="22"/>
      <c r="F345" s="17">
        <v>4</v>
      </c>
      <c r="G345" s="12">
        <v>4</v>
      </c>
      <c r="H345" s="12">
        <v>4</v>
      </c>
      <c r="I345" s="12"/>
      <c r="J345" s="170">
        <v>453.3</v>
      </c>
      <c r="K345" s="170">
        <f>SUM(K346:K349)</f>
        <v>453.3</v>
      </c>
      <c r="L345" s="170">
        <f>SUM(L346:L349)</f>
        <v>453.3</v>
      </c>
    </row>
    <row r="346" spans="1:12" ht="15" customHeight="1" x14ac:dyDescent="0.15">
      <c r="A346" s="18"/>
      <c r="B346" s="66" t="s">
        <v>71</v>
      </c>
      <c r="C346" s="20" t="s">
        <v>188</v>
      </c>
      <c r="D346" s="21">
        <v>1200</v>
      </c>
      <c r="E346" s="22">
        <v>2009</v>
      </c>
      <c r="F346" s="23"/>
      <c r="G346" s="10"/>
      <c r="H346" s="10"/>
      <c r="I346" s="10"/>
      <c r="J346" s="169">
        <v>109.3</v>
      </c>
      <c r="K346" s="169">
        <v>109.3</v>
      </c>
      <c r="L346" s="169">
        <v>109.3</v>
      </c>
    </row>
    <row r="347" spans="1:12" ht="15" customHeight="1" x14ac:dyDescent="0.15">
      <c r="A347" s="18"/>
      <c r="B347" s="66"/>
      <c r="C347" s="20" t="s">
        <v>141</v>
      </c>
      <c r="D347" s="21">
        <v>850</v>
      </c>
      <c r="E347" s="22">
        <v>2009</v>
      </c>
      <c r="F347" s="23"/>
      <c r="G347" s="10"/>
      <c r="H347" s="10"/>
      <c r="I347" s="10"/>
      <c r="J347" s="169">
        <v>75</v>
      </c>
      <c r="K347" s="169">
        <v>75</v>
      </c>
      <c r="L347" s="169">
        <v>75</v>
      </c>
    </row>
    <row r="348" spans="1:12" ht="15" customHeight="1" x14ac:dyDescent="0.15">
      <c r="A348" s="18"/>
      <c r="B348" s="66" t="s">
        <v>49</v>
      </c>
      <c r="C348" s="20" t="s">
        <v>189</v>
      </c>
      <c r="D348" s="21">
        <v>550</v>
      </c>
      <c r="E348" s="22">
        <v>2009</v>
      </c>
      <c r="F348" s="17"/>
      <c r="G348" s="12"/>
      <c r="H348" s="12"/>
      <c r="I348" s="12"/>
      <c r="J348" s="169">
        <v>195</v>
      </c>
      <c r="K348" s="169">
        <v>195</v>
      </c>
      <c r="L348" s="169">
        <v>195</v>
      </c>
    </row>
    <row r="349" spans="1:12" ht="15" customHeight="1" x14ac:dyDescent="0.15">
      <c r="A349" s="18"/>
      <c r="B349" s="66"/>
      <c r="C349" s="20" t="s">
        <v>190</v>
      </c>
      <c r="D349" s="21">
        <v>300</v>
      </c>
      <c r="E349" s="22">
        <v>2009</v>
      </c>
      <c r="F349" s="17"/>
      <c r="G349" s="12"/>
      <c r="H349" s="12"/>
      <c r="I349" s="12"/>
      <c r="J349" s="169">
        <v>74</v>
      </c>
      <c r="K349" s="169">
        <v>74</v>
      </c>
      <c r="L349" s="169">
        <v>74</v>
      </c>
    </row>
    <row r="350" spans="1:12" ht="15" customHeight="1" x14ac:dyDescent="0.15">
      <c r="A350" s="18" t="s">
        <v>314</v>
      </c>
      <c r="B350" s="66"/>
      <c r="C350" s="20"/>
      <c r="D350" s="21"/>
      <c r="E350" s="22"/>
      <c r="F350" s="17">
        <v>1</v>
      </c>
      <c r="G350" s="12">
        <v>1</v>
      </c>
      <c r="H350" s="12">
        <v>1</v>
      </c>
      <c r="I350" s="12"/>
      <c r="J350" s="170">
        <v>202</v>
      </c>
      <c r="K350" s="170">
        <v>202</v>
      </c>
      <c r="L350" s="170">
        <v>202</v>
      </c>
    </row>
    <row r="351" spans="1:12" ht="15" customHeight="1" x14ac:dyDescent="0.15">
      <c r="A351" s="18"/>
      <c r="B351" s="66" t="s">
        <v>64</v>
      </c>
      <c r="C351" s="20" t="s">
        <v>191</v>
      </c>
      <c r="D351" s="21">
        <v>2100</v>
      </c>
      <c r="E351" s="22">
        <v>2010</v>
      </c>
      <c r="F351" s="17"/>
      <c r="G351" s="12"/>
      <c r="H351" s="12"/>
      <c r="I351" s="12"/>
      <c r="J351" s="169">
        <v>202</v>
      </c>
      <c r="K351" s="169">
        <v>202</v>
      </c>
      <c r="L351" s="169">
        <v>202</v>
      </c>
    </row>
    <row r="352" spans="1:12" ht="15" customHeight="1" x14ac:dyDescent="0.15">
      <c r="A352" s="124" t="s">
        <v>315</v>
      </c>
      <c r="B352" s="135"/>
      <c r="C352" s="20"/>
      <c r="D352" s="21"/>
      <c r="E352" s="22"/>
      <c r="F352" s="17">
        <v>1</v>
      </c>
      <c r="G352" s="12">
        <v>1</v>
      </c>
      <c r="H352" s="12">
        <v>1</v>
      </c>
      <c r="I352" s="12"/>
      <c r="J352" s="170">
        <v>8</v>
      </c>
      <c r="K352" s="170">
        <v>8</v>
      </c>
      <c r="L352" s="170">
        <v>11.2</v>
      </c>
    </row>
    <row r="353" spans="1:12" ht="15" customHeight="1" x14ac:dyDescent="0.15">
      <c r="A353" s="124"/>
      <c r="B353" s="19" t="s">
        <v>21</v>
      </c>
      <c r="C353" s="20" t="s">
        <v>192</v>
      </c>
      <c r="D353" s="21">
        <v>20</v>
      </c>
      <c r="E353" s="22">
        <v>2007</v>
      </c>
      <c r="F353" s="17"/>
      <c r="G353" s="12"/>
      <c r="H353" s="12"/>
      <c r="I353" s="12"/>
      <c r="J353" s="169">
        <v>8</v>
      </c>
      <c r="K353" s="169">
        <v>8</v>
      </c>
      <c r="L353" s="169">
        <v>11.2</v>
      </c>
    </row>
    <row r="354" spans="1:12" ht="15" customHeight="1" x14ac:dyDescent="0.15">
      <c r="A354" s="18" t="s">
        <v>316</v>
      </c>
      <c r="B354" s="69"/>
      <c r="C354" s="14"/>
      <c r="D354" s="131"/>
      <c r="E354" s="58"/>
      <c r="F354" s="16"/>
      <c r="G354" s="4">
        <v>1</v>
      </c>
      <c r="H354" s="4">
        <v>1</v>
      </c>
      <c r="I354" s="4"/>
      <c r="J354" s="171"/>
      <c r="K354" s="171">
        <v>211</v>
      </c>
      <c r="L354" s="171">
        <v>211</v>
      </c>
    </row>
    <row r="355" spans="1:12" ht="15" customHeight="1" x14ac:dyDescent="0.15">
      <c r="A355" s="18"/>
      <c r="B355" s="66" t="s">
        <v>71</v>
      </c>
      <c r="C355" s="14" t="s">
        <v>216</v>
      </c>
      <c r="D355" s="131">
        <v>1455</v>
      </c>
      <c r="E355" s="58">
        <v>2013</v>
      </c>
      <c r="F355" s="16"/>
      <c r="G355" s="4"/>
      <c r="H355" s="4"/>
      <c r="I355" s="4"/>
      <c r="J355" s="158"/>
      <c r="K355" s="158">
        <v>211</v>
      </c>
      <c r="L355" s="158">
        <v>211</v>
      </c>
    </row>
    <row r="356" spans="1:12" ht="15" customHeight="1" x14ac:dyDescent="0.15">
      <c r="A356" s="18" t="s">
        <v>317</v>
      </c>
      <c r="B356" s="69"/>
      <c r="C356" s="14"/>
      <c r="D356" s="131"/>
      <c r="E356" s="58"/>
      <c r="F356" s="16"/>
      <c r="G356" s="4">
        <v>1</v>
      </c>
      <c r="H356" s="4">
        <v>1</v>
      </c>
      <c r="I356" s="4"/>
      <c r="J356" s="171"/>
      <c r="K356" s="171">
        <v>267.8</v>
      </c>
      <c r="L356" s="171">
        <v>267.8</v>
      </c>
    </row>
    <row r="357" spans="1:12" ht="15" customHeight="1" x14ac:dyDescent="0.15">
      <c r="A357" s="18"/>
      <c r="B357" s="66" t="s">
        <v>71</v>
      </c>
      <c r="C357" s="14" t="s">
        <v>220</v>
      </c>
      <c r="D357" s="131">
        <v>980</v>
      </c>
      <c r="E357" s="58">
        <v>2013</v>
      </c>
      <c r="F357" s="16"/>
      <c r="G357" s="4"/>
      <c r="H357" s="4"/>
      <c r="I357" s="4"/>
      <c r="J357" s="158"/>
      <c r="K357" s="158">
        <v>267.8</v>
      </c>
      <c r="L357" s="158">
        <v>267.8</v>
      </c>
    </row>
    <row r="358" spans="1:12" ht="15" customHeight="1" x14ac:dyDescent="0.15">
      <c r="A358" s="18" t="s">
        <v>318</v>
      </c>
      <c r="B358" s="69"/>
      <c r="C358" s="14"/>
      <c r="D358" s="131"/>
      <c r="E358" s="58"/>
      <c r="F358" s="16"/>
      <c r="G358" s="4">
        <v>1</v>
      </c>
      <c r="H358" s="4">
        <v>1</v>
      </c>
      <c r="I358" s="4"/>
      <c r="J358" s="171"/>
      <c r="K358" s="171">
        <v>65.510000000000005</v>
      </c>
      <c r="L358" s="171">
        <v>65.510000000000005</v>
      </c>
    </row>
    <row r="359" spans="1:12" ht="15" customHeight="1" x14ac:dyDescent="0.15">
      <c r="A359" s="18"/>
      <c r="B359" s="66" t="s">
        <v>80</v>
      </c>
      <c r="C359" s="14" t="s">
        <v>157</v>
      </c>
      <c r="D359" s="131">
        <v>1050</v>
      </c>
      <c r="E359" s="58">
        <v>2013</v>
      </c>
      <c r="F359" s="16"/>
      <c r="G359" s="4"/>
      <c r="H359" s="4"/>
      <c r="I359" s="4"/>
      <c r="J359" s="158"/>
      <c r="K359" s="158">
        <v>65.510000000000005</v>
      </c>
      <c r="L359" s="158">
        <v>65.510000000000005</v>
      </c>
    </row>
    <row r="360" spans="1:12" ht="15" customHeight="1" x14ac:dyDescent="0.15">
      <c r="A360" s="18" t="s">
        <v>319</v>
      </c>
      <c r="B360" s="66"/>
      <c r="C360" s="20"/>
      <c r="D360" s="21"/>
      <c r="E360" s="22"/>
      <c r="F360" s="17"/>
      <c r="G360" s="12"/>
      <c r="H360" s="12">
        <v>2</v>
      </c>
      <c r="I360" s="12"/>
      <c r="J360" s="170"/>
      <c r="K360" s="170"/>
      <c r="L360" s="170">
        <f>SUM(L361:L362)</f>
        <v>459.8</v>
      </c>
    </row>
    <row r="361" spans="1:12" ht="15" customHeight="1" x14ac:dyDescent="0.15">
      <c r="A361" s="18"/>
      <c r="B361" s="66" t="s">
        <v>13</v>
      </c>
      <c r="C361" s="20" t="s">
        <v>262</v>
      </c>
      <c r="D361" s="21">
        <v>315</v>
      </c>
      <c r="E361" s="22">
        <v>2014</v>
      </c>
      <c r="F361" s="23"/>
      <c r="G361" s="10"/>
      <c r="H361" s="10"/>
      <c r="I361" s="10"/>
      <c r="J361" s="169"/>
      <c r="K361" s="169"/>
      <c r="L361" s="169">
        <v>446.1</v>
      </c>
    </row>
    <row r="362" spans="1:12" ht="15" customHeight="1" x14ac:dyDescent="0.15">
      <c r="A362" s="18"/>
      <c r="B362" s="66" t="s">
        <v>32</v>
      </c>
      <c r="C362" s="14" t="s">
        <v>258</v>
      </c>
      <c r="D362" s="131">
        <v>1150</v>
      </c>
      <c r="E362" s="58">
        <v>2014</v>
      </c>
      <c r="F362" s="16"/>
      <c r="G362" s="4"/>
      <c r="H362" s="4"/>
      <c r="I362" s="4"/>
      <c r="J362" s="158"/>
      <c r="K362" s="158"/>
      <c r="L362" s="158">
        <v>13.7</v>
      </c>
    </row>
    <row r="363" spans="1:12" ht="15" customHeight="1" x14ac:dyDescent="0.15">
      <c r="A363" s="18" t="s">
        <v>320</v>
      </c>
      <c r="B363" s="69"/>
      <c r="C363" s="14"/>
      <c r="D363" s="131"/>
      <c r="E363" s="58"/>
      <c r="F363" s="16"/>
      <c r="G363" s="4"/>
      <c r="H363" s="4">
        <v>1</v>
      </c>
      <c r="I363" s="4"/>
      <c r="J363" s="171"/>
      <c r="K363" s="171"/>
      <c r="L363" s="171">
        <v>13.7</v>
      </c>
    </row>
    <row r="364" spans="1:12" ht="15" customHeight="1" x14ac:dyDescent="0.15">
      <c r="A364" s="18"/>
      <c r="B364" s="66" t="s">
        <v>32</v>
      </c>
      <c r="C364" s="14" t="s">
        <v>263</v>
      </c>
      <c r="D364" s="131">
        <v>380</v>
      </c>
      <c r="E364" s="58">
        <v>2014</v>
      </c>
      <c r="F364" s="16"/>
      <c r="G364" s="4"/>
      <c r="H364" s="4"/>
      <c r="I364" s="4"/>
      <c r="J364" s="158"/>
      <c r="K364" s="158"/>
      <c r="L364" s="158">
        <v>13.7</v>
      </c>
    </row>
    <row r="365" spans="1:12" ht="15" customHeight="1" x14ac:dyDescent="0.15">
      <c r="A365" s="136" t="s">
        <v>323</v>
      </c>
      <c r="B365" s="137"/>
      <c r="C365" s="150" t="s">
        <v>324</v>
      </c>
      <c r="D365" s="138"/>
      <c r="E365" s="139"/>
      <c r="F365" s="140"/>
      <c r="G365" s="137"/>
      <c r="H365" s="137"/>
      <c r="I365" s="137"/>
      <c r="J365" s="174"/>
      <c r="K365" s="174"/>
    </row>
    <row r="366" spans="1:12" ht="15" customHeight="1" x14ac:dyDescent="0.15">
      <c r="A366" s="136" t="s">
        <v>322</v>
      </c>
      <c r="B366" s="137"/>
      <c r="C366" s="150" t="s">
        <v>325</v>
      </c>
      <c r="D366" s="138"/>
      <c r="E366" s="139"/>
      <c r="F366" s="140"/>
      <c r="G366" s="137"/>
      <c r="H366" s="137"/>
      <c r="I366" s="137"/>
      <c r="J366" s="174"/>
      <c r="K366" s="174"/>
    </row>
    <row r="367" spans="1:12" ht="15" customHeight="1" x14ac:dyDescent="0.15">
      <c r="A367" s="178" t="s">
        <v>334</v>
      </c>
      <c r="B367" s="177"/>
      <c r="C367" s="141" t="s">
        <v>333</v>
      </c>
      <c r="D367" s="92"/>
      <c r="F367" s="143"/>
      <c r="G367" s="141"/>
      <c r="H367" s="141"/>
      <c r="I367" s="141"/>
      <c r="J367" s="175"/>
      <c r="K367" s="175"/>
    </row>
    <row r="368" spans="1:12" ht="15" customHeight="1" x14ac:dyDescent="0.15">
      <c r="D368" s="92"/>
      <c r="J368" s="175"/>
      <c r="K368" s="175"/>
    </row>
    <row r="369" spans="1:11" ht="15" customHeight="1" x14ac:dyDescent="0.15">
      <c r="A369" s="149"/>
      <c r="B369" s="91"/>
      <c r="C369" s="142"/>
      <c r="E369" s="5"/>
      <c r="K369" s="175"/>
    </row>
    <row r="370" spans="1:11" ht="15" customHeight="1" x14ac:dyDescent="0.15">
      <c r="A370" s="149"/>
      <c r="B370" s="91"/>
      <c r="C370" s="142"/>
      <c r="E370" s="5"/>
      <c r="J370" s="152"/>
      <c r="K370" s="175"/>
    </row>
    <row r="371" spans="1:11" ht="15" customHeight="1" x14ac:dyDescent="0.15">
      <c r="A371" s="149"/>
      <c r="B371" s="91"/>
      <c r="C371" s="142"/>
      <c r="E371" s="5"/>
      <c r="J371" s="152"/>
    </row>
    <row r="372" spans="1:11" ht="15" customHeight="1" x14ac:dyDescent="0.15">
      <c r="A372" s="149"/>
      <c r="B372" s="91"/>
      <c r="C372" s="142"/>
      <c r="E372" s="5"/>
      <c r="J372" s="152"/>
    </row>
    <row r="373" spans="1:11" ht="15" customHeight="1" x14ac:dyDescent="0.15">
      <c r="A373" s="149"/>
      <c r="B373" s="91"/>
      <c r="C373" s="142"/>
      <c r="E373" s="5"/>
      <c r="J373" s="152"/>
    </row>
  </sheetData>
  <sheetProtection algorithmName="SHA-512" hashValue="ew9DbVm7aKJEARxXY9XgMKA1ro6wkgZyva+GHg5Q14j6MsK510Ma+RNOU4ooVrDcgCqDodwI7vNDKtnz9e7f1w==" saltValue="w02wqy9/ZvvAYOkzwY7Jz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F343:H343"/>
    <mergeCell ref="J343:L343"/>
    <mergeCell ref="F3:H3"/>
    <mergeCell ref="J3:L3"/>
    <mergeCell ref="F53:H53"/>
    <mergeCell ref="J53:L53"/>
    <mergeCell ref="F105:H105"/>
    <mergeCell ref="J105:L105"/>
    <mergeCell ref="F159:H159"/>
    <mergeCell ref="J159:L159"/>
    <mergeCell ref="F218:H218"/>
    <mergeCell ref="J218:L218"/>
    <mergeCell ref="F279:H279"/>
    <mergeCell ref="J279:L279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rowBreaks count="6" manualBreakCount="6">
    <brk id="50" max="11" man="1"/>
    <brk id="102" max="11" man="1"/>
    <brk id="156" max="11" man="1"/>
    <brk id="215" max="11" man="1"/>
    <brk id="276" max="11" man="1"/>
    <brk id="340" max="11" man="1"/>
  </rowBreaks>
  <ignoredErrors>
    <ignoredError sqref="K196 K46 L242 K308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05E5AC-E27A-4EA7-BAFD-C167245ACF72}"/>
</file>

<file path=customXml/itemProps2.xml><?xml version="1.0" encoding="utf-8"?>
<ds:datastoreItem xmlns:ds="http://schemas.openxmlformats.org/officeDocument/2006/customXml" ds:itemID="{639DD69C-9095-4225-900F-8A9481F7A356}"/>
</file>

<file path=customXml/itemProps3.xml><?xml version="1.0" encoding="utf-8"?>
<ds:datastoreItem xmlns:ds="http://schemas.openxmlformats.org/officeDocument/2006/customXml" ds:itemID="{422E8295-6264-45E7-8769-67C023289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1.10 GKO</vt:lpstr>
      <vt:lpstr>'1.10 GKO'!Yazdırma_Alanı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2015-05-06T14:20:34Z</cp:lastPrinted>
  <dcterms:created xsi:type="dcterms:W3CDTF">2012-01-27T07:43:32Z</dcterms:created>
  <dcterms:modified xsi:type="dcterms:W3CDTF">2018-09-21T07:41:23Z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