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rcan\Desktop\Korunan Alan İstatistikleri\2015\"/>
    </mc:Choice>
  </mc:AlternateContent>
  <bookViews>
    <workbookView xWindow="105" yWindow="4575" windowWidth="24090" windowHeight="11880" tabRatio="150"/>
  </bookViews>
  <sheets>
    <sheet name="1.10 GKO" sheetId="4" r:id="rId1"/>
  </sheets>
  <definedNames>
    <definedName name="_xlnm._FilterDatabase" localSheetId="0" hidden="1">'1.10 GKO'!$K$1:$K$381</definedName>
    <definedName name="GENKOR">#REF!</definedName>
    <definedName name="_xlnm.Print_Area" localSheetId="0">'1.10 GKO'!$A$1:$M$378</definedName>
  </definedNames>
  <calcPr calcId="152511"/>
</workbook>
</file>

<file path=xl/calcChain.xml><?xml version="1.0" encoding="utf-8"?>
<calcChain xmlns="http://schemas.openxmlformats.org/spreadsheetml/2006/main">
  <c r="H6" i="4" l="1"/>
  <c r="M50" i="4"/>
  <c r="K6" i="4" l="1"/>
  <c r="K5" i="4" l="1"/>
  <c r="L216" i="4" l="1"/>
  <c r="H5" i="4" l="1"/>
  <c r="M174" i="4"/>
  <c r="M201" i="4"/>
  <c r="M180" i="4"/>
  <c r="M189" i="4"/>
  <c r="M370" i="4"/>
  <c r="M355" i="4" l="1"/>
  <c r="M344" i="4"/>
  <c r="M341" i="4"/>
  <c r="M332" i="4"/>
  <c r="M329" i="4"/>
  <c r="K317" i="4"/>
  <c r="M317" i="4"/>
  <c r="M303" i="4"/>
  <c r="M299" i="4"/>
  <c r="M293" i="4"/>
  <c r="L293" i="4"/>
  <c r="M296" i="4"/>
  <c r="M271" i="4"/>
  <c r="M249" i="4"/>
  <c r="M216" i="4"/>
  <c r="M184" i="4" l="1"/>
  <c r="M166" i="4"/>
  <c r="M142" i="4"/>
  <c r="M120" i="4"/>
  <c r="M7" i="4" l="1"/>
  <c r="M6" i="4" s="1"/>
  <c r="L7" i="4"/>
  <c r="M5" i="4" l="1"/>
  <c r="G6" i="4"/>
  <c r="L174" i="4" l="1"/>
  <c r="L329" i="4"/>
  <c r="L355" i="4"/>
  <c r="L344" i="4"/>
  <c r="L317" i="4"/>
  <c r="L303" i="4"/>
  <c r="L299" i="4"/>
  <c r="L189" i="4"/>
  <c r="L166" i="4"/>
  <c r="L142" i="4"/>
  <c r="L120" i="4"/>
  <c r="L50" i="4"/>
  <c r="L271" i="4"/>
  <c r="L201" i="4" l="1"/>
  <c r="L184" i="4"/>
  <c r="L180" i="4"/>
  <c r="L6" i="4" l="1"/>
  <c r="L5" i="4" s="1"/>
</calcChain>
</file>

<file path=xl/comments1.xml><?xml version="1.0" encoding="utf-8"?>
<comments xmlns="http://schemas.openxmlformats.org/spreadsheetml/2006/main">
  <authors>
    <author>Turgay</author>
  </authors>
  <commentList>
    <comment ref="C145" authorId="0" shapeId="0">
      <text>
        <r>
          <rPr>
            <b/>
            <sz val="9"/>
            <color indexed="81"/>
            <rFont val="Tahoma"/>
            <family val="2"/>
            <charset val="162"/>
          </rPr>
          <t>Şeflik adı değişti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278" authorId="0" shapeId="0">
      <text>
        <r>
          <rPr>
            <sz val="9"/>
            <color indexed="81"/>
            <rFont val="Tahoma"/>
            <family val="2"/>
            <charset val="162"/>
          </rPr>
          <t>Ağaçtürü değişti  Fransız Akçaağacı toros Akçaağacı oldu</t>
        </r>
      </text>
    </comment>
    <comment ref="C279" authorId="0" shapeId="0">
      <text>
        <r>
          <rPr>
            <b/>
            <sz val="9"/>
            <color indexed="81"/>
            <rFont val="Tahoma"/>
            <family val="2"/>
            <charset val="162"/>
          </rPr>
          <t>işletme adı değişti
Kaş-demre Finike-Demre oldu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317" authorId="0" shapeId="0">
      <text>
        <r>
          <rPr>
            <b/>
            <sz val="9"/>
            <color indexed="81"/>
            <rFont val="Tahoma"/>
            <family val="2"/>
            <charset val="162"/>
          </rPr>
          <t>tomentosa ve argentea sinonim 
aynı gümüşi ıhlamur</t>
        </r>
        <r>
          <rPr>
            <sz val="9"/>
            <color indexed="81"/>
            <rFont val="Tahoma"/>
            <family val="2"/>
            <charset val="162"/>
          </rPr>
          <t xml:space="preserve">
yaygın kullanılan isim argetea</t>
        </r>
      </text>
    </comment>
  </commentList>
</comments>
</file>

<file path=xl/sharedStrings.xml><?xml version="1.0" encoding="utf-8"?>
<sst xmlns="http://schemas.openxmlformats.org/spreadsheetml/2006/main" count="668" uniqueCount="346">
  <si>
    <t xml:space="preserve">Orman Bölge Müdürlüğü                  </t>
  </si>
  <si>
    <t xml:space="preserve">İbreli Ağaç Türleri </t>
  </si>
  <si>
    <t xml:space="preserve">Yapraklı Ağaç Türleri </t>
  </si>
  <si>
    <t>Orman İşletme Md.lüğü/Şefliği</t>
  </si>
  <si>
    <t xml:space="preserve">Tescil Tarihi                       </t>
  </si>
  <si>
    <t>Rakım (ort.) m.</t>
  </si>
  <si>
    <t>Altitude (mean) m.</t>
  </si>
  <si>
    <t>Ermenek-Göktepe</t>
  </si>
  <si>
    <t>Çameli-Göldağ</t>
  </si>
  <si>
    <t>Bergama-Kozak</t>
  </si>
  <si>
    <t>Eğirdir-A.Gökdere</t>
  </si>
  <si>
    <t>Konya</t>
  </si>
  <si>
    <t>Denizli</t>
  </si>
  <si>
    <t>İzmir</t>
  </si>
  <si>
    <t>Isparta</t>
  </si>
  <si>
    <t>Balıkesir</t>
  </si>
  <si>
    <t>Bayramiç-Gökçeiçi</t>
  </si>
  <si>
    <t>Yenice-Asar</t>
  </si>
  <si>
    <t>Alaçam-Kireç</t>
  </si>
  <si>
    <t>Bigadiç-Beydağ</t>
  </si>
  <si>
    <t>Ayvacık-Ezine</t>
  </si>
  <si>
    <t>Adana</t>
  </si>
  <si>
    <t>Kozan-Horzum</t>
  </si>
  <si>
    <t>Karaisalı-Hacılı</t>
  </si>
  <si>
    <t>Geyve-Taraklı</t>
  </si>
  <si>
    <t>Amasya</t>
  </si>
  <si>
    <t>Vezirköprü-Akçay</t>
  </si>
  <si>
    <t>Bolu</t>
  </si>
  <si>
    <t>Göynük-Gürpınar</t>
  </si>
  <si>
    <t>Bursa</t>
  </si>
  <si>
    <t>Tavas-Köprübaşı</t>
  </si>
  <si>
    <t>Kahramanmaraş</t>
  </si>
  <si>
    <t>Mersin</t>
  </si>
  <si>
    <t>Anamur-Sarıyayla</t>
  </si>
  <si>
    <t>Anamur-Güngören</t>
  </si>
  <si>
    <t>Anamur-Gökçesu</t>
  </si>
  <si>
    <t>Mersin-Gözne</t>
  </si>
  <si>
    <t>Tarsus-Buladan</t>
  </si>
  <si>
    <t>Tarsus-Cehennemdere</t>
  </si>
  <si>
    <t>Muğla</t>
  </si>
  <si>
    <t>Muğla-Gökova</t>
  </si>
  <si>
    <t>Kemer-Yapraktepe</t>
  </si>
  <si>
    <t>Fethiye-Üzümlü</t>
  </si>
  <si>
    <t>Milas-Mumcular</t>
  </si>
  <si>
    <t>Milas-Kayadere</t>
  </si>
  <si>
    <t>Kemer-Akçay</t>
  </si>
  <si>
    <t>Dalaman-Dalaman</t>
  </si>
  <si>
    <t>Dalaman-Bahtiyar</t>
  </si>
  <si>
    <t>Zonguldak</t>
  </si>
  <si>
    <t>Eskere-Çiçekli</t>
  </si>
  <si>
    <t>İstanbul</t>
  </si>
  <si>
    <t>Manisa-Uluderbent</t>
  </si>
  <si>
    <t>Sütçüler-Çandır</t>
  </si>
  <si>
    <t>Bucak-Pamucak</t>
  </si>
  <si>
    <t>Eskişehir</t>
  </si>
  <si>
    <t>Eskişehir-Kalabak</t>
  </si>
  <si>
    <t>Acıpayam-Alcı</t>
  </si>
  <si>
    <t>Kütahya</t>
  </si>
  <si>
    <t>Milas-Karacahisar</t>
  </si>
  <si>
    <t>Antalya-Düzlerçamı</t>
  </si>
  <si>
    <t>Alanya-Güzelbağ</t>
  </si>
  <si>
    <t>Gündoğmuş-Oğuz</t>
  </si>
  <si>
    <t>Erzurum</t>
  </si>
  <si>
    <t>Sarıkamış-Allahuekber MP.</t>
  </si>
  <si>
    <t>Sarıkamış-Sarıkamış</t>
  </si>
  <si>
    <t>Sarıkamış-Hamamlı</t>
  </si>
  <si>
    <t>Oltu-Hisar</t>
  </si>
  <si>
    <t>Oltu-Olur</t>
  </si>
  <si>
    <t>Erzurum-Uzundere</t>
  </si>
  <si>
    <t>Kastamonu</t>
  </si>
  <si>
    <t>Araç-Dereyayla</t>
  </si>
  <si>
    <t>Kastamonu-Bostan</t>
  </si>
  <si>
    <t>Samatlar-Kartalsuyu</t>
  </si>
  <si>
    <t>Samatlar-Dorukyayla</t>
  </si>
  <si>
    <t>Boyabat-Aksu</t>
  </si>
  <si>
    <t>İnebolu-Gemiciler</t>
  </si>
  <si>
    <t>Edremit-Çınarlıhan</t>
  </si>
  <si>
    <t>Sındırgı-Ulus</t>
  </si>
  <si>
    <t>Antalya</t>
  </si>
  <si>
    <t>Ankara</t>
  </si>
  <si>
    <t>Beyşehir-Beyşehir</t>
  </si>
  <si>
    <t>Konya-Hadim</t>
  </si>
  <si>
    <t>M.K.Paşa-Burhandağı-Devcikonak</t>
  </si>
  <si>
    <t>K.Maraş-Çınarpınar</t>
  </si>
  <si>
    <t>Mut-Mut</t>
  </si>
  <si>
    <t>Mut-Çamlıca</t>
  </si>
  <si>
    <t>Gölhisar-Gölova</t>
  </si>
  <si>
    <t>Mut-Alahan</t>
  </si>
  <si>
    <t>Isparta-Isparta</t>
  </si>
  <si>
    <t>Beypazarı-Beypazarı</t>
  </si>
  <si>
    <t>Karaisalı-Kızıldağ</t>
  </si>
  <si>
    <t>Yatağan-Turgut</t>
  </si>
  <si>
    <t>Artvin</t>
  </si>
  <si>
    <t>Artvin-Artvin</t>
  </si>
  <si>
    <t>Beypazarı-Eğriova</t>
  </si>
  <si>
    <t>Çamlıdere-Peçenek</t>
  </si>
  <si>
    <t>Kayseri</t>
  </si>
  <si>
    <t>Kayseri-Pınarbaşı</t>
  </si>
  <si>
    <t>Taşköprü-Kuzaluç</t>
  </si>
  <si>
    <t>Sarıkamış-Karakurt</t>
  </si>
  <si>
    <t>Niksar-Niksar</t>
  </si>
  <si>
    <t>Konya-Konya</t>
  </si>
  <si>
    <t>Finike-Aykırıçay</t>
  </si>
  <si>
    <t>Feke-Bahçecik</t>
  </si>
  <si>
    <t>Feke-Mansurlu</t>
  </si>
  <si>
    <t>Saimbeyli-Ayvacık</t>
  </si>
  <si>
    <t>Mut-Dağpazarı</t>
  </si>
  <si>
    <t>Anamur-Abanoz</t>
  </si>
  <si>
    <t>Gölhisar-Dirmil</t>
  </si>
  <si>
    <t>Bucak-Melli</t>
  </si>
  <si>
    <t>Antakya-Hassa</t>
  </si>
  <si>
    <t>Katamonu-Bostan</t>
  </si>
  <si>
    <t>Aladağ-Sarıalan</t>
  </si>
  <si>
    <t>Akseki-Akseki</t>
  </si>
  <si>
    <t>K.Maraş-Başkonuş</t>
  </si>
  <si>
    <t>Kalkım-Eybekli</t>
  </si>
  <si>
    <t>Çan-Çan</t>
  </si>
  <si>
    <t>M.K.Paşa-Paşalar</t>
  </si>
  <si>
    <t>Serik-Pınargözü</t>
  </si>
  <si>
    <t>Acıpayam-alcı</t>
  </si>
  <si>
    <t>Eskişehir-Seyitgazi</t>
  </si>
  <si>
    <t>Kemer-Seki</t>
  </si>
  <si>
    <t>Eskere-Yelkencidağ</t>
  </si>
  <si>
    <t>Bucak-Kestel</t>
  </si>
  <si>
    <t>Demirköy-Kurudere</t>
  </si>
  <si>
    <t>Ayancık-Yenice</t>
  </si>
  <si>
    <t>Bozkurt-Göynük</t>
  </si>
  <si>
    <t>Balıkesir-Çataldağ</t>
  </si>
  <si>
    <t>Samatllar-Dorukyayla</t>
  </si>
  <si>
    <t>Ulus-Drahna</t>
  </si>
  <si>
    <t>İnegöl-Tahtaköprü</t>
  </si>
  <si>
    <t>M.K.Paşa-Turfal</t>
  </si>
  <si>
    <t>Kırklareli-Dereköy</t>
  </si>
  <si>
    <t>Kırklareli-Değirmendere</t>
  </si>
  <si>
    <t>Sinop-Erfelek</t>
  </si>
  <si>
    <t>Küre-Küre</t>
  </si>
  <si>
    <t>İnebolu-İnebolu</t>
  </si>
  <si>
    <t>Boyabat-Saraydüzü</t>
  </si>
  <si>
    <t>Simav-Alasöğüt</t>
  </si>
  <si>
    <t>Domaniç-Domaniç</t>
  </si>
  <si>
    <t>Trabzon</t>
  </si>
  <si>
    <t>Torul-Örümcek</t>
  </si>
  <si>
    <t>Sinop-Sinop</t>
  </si>
  <si>
    <t>Trabzon-Tonya</t>
  </si>
  <si>
    <t>Balıkesir-Gelendost</t>
  </si>
  <si>
    <t>Çameli-Çameli</t>
  </si>
  <si>
    <t>M.K.Paşa-Gürgendağı</t>
  </si>
  <si>
    <t>Akyazı-Dokurcun</t>
  </si>
  <si>
    <t>Ayancık-Kömürgölü</t>
  </si>
  <si>
    <t>Devrek-Pürenkaya</t>
  </si>
  <si>
    <t>Akseki-İbradı</t>
  </si>
  <si>
    <t>Eğirdir-Y.Gökdere</t>
  </si>
  <si>
    <t>Afyon-Çay</t>
  </si>
  <si>
    <t>Türkeli-Türkeli</t>
  </si>
  <si>
    <t>Keşan-Enez</t>
  </si>
  <si>
    <t>Bolu-Kale</t>
  </si>
  <si>
    <t>Mudurnu-Almacık</t>
  </si>
  <si>
    <t>Bolu-Ayıkaya</t>
  </si>
  <si>
    <t>Köyceğiz-Karaçam</t>
  </si>
  <si>
    <t>Gülnar_Aydıncık</t>
  </si>
  <si>
    <t>Muğla-Gökova (Arş. Or.)</t>
  </si>
  <si>
    <t>Aydın-Aydın</t>
  </si>
  <si>
    <t>Bandırma-Erdek</t>
  </si>
  <si>
    <t>Kalkım-Kirsealan</t>
  </si>
  <si>
    <t>Denizli-Sarayköy</t>
  </si>
  <si>
    <t>Simav-Aksaz</t>
  </si>
  <si>
    <t>Ayancık-Kumluk</t>
  </si>
  <si>
    <t>Sinop-Bektaşağa</t>
  </si>
  <si>
    <t>İskilip-İskilip</t>
  </si>
  <si>
    <t>Araç-Karkalmaz</t>
  </si>
  <si>
    <t>Cide-Şehdağ</t>
  </si>
  <si>
    <t>Yenice-Kavaklı</t>
  </si>
  <si>
    <t>Antakya-Samandağ</t>
  </si>
  <si>
    <t>Pazar-Çamlıhemşin</t>
  </si>
  <si>
    <t>K.Maraş-Hartlap</t>
  </si>
  <si>
    <t>Gaziantep-Gaziantep</t>
  </si>
  <si>
    <t>Marmaris-Datça</t>
  </si>
  <si>
    <t>Kumluca-Adrasan</t>
  </si>
  <si>
    <t>Eğirdir-Y. Gökdere</t>
  </si>
  <si>
    <t>Demirköy-Sivrikulubeler</t>
  </si>
  <si>
    <t>Azdavay-Çamlıbük</t>
  </si>
  <si>
    <t>Ereğli-Alaplı</t>
  </si>
  <si>
    <t>Ereğli-Çaylıoğlu</t>
  </si>
  <si>
    <t>Adana-Adana</t>
  </si>
  <si>
    <t>Tavas-Konak</t>
  </si>
  <si>
    <t>Forest Regional Directorate</t>
  </si>
  <si>
    <t xml:space="preserve">Forest District Directorate/Forest Sub-district Directorates </t>
  </si>
  <si>
    <t>TR                                                                                                    Türkiye-Turkey</t>
  </si>
  <si>
    <t>Bilecik-Muratdere</t>
  </si>
  <si>
    <t>Marmaris-Hisarönü</t>
  </si>
  <si>
    <t>Marmaris-Bayır</t>
  </si>
  <si>
    <t>Beypazarı-Egriova</t>
  </si>
  <si>
    <t>Ayancık-Çangal</t>
  </si>
  <si>
    <t>Borçka-Borçka</t>
  </si>
  <si>
    <t>Niğde-Ulukışla</t>
  </si>
  <si>
    <t>Dereli-İkisu</t>
  </si>
  <si>
    <t>Giresun</t>
  </si>
  <si>
    <t>Akkuş-Göllüce</t>
  </si>
  <si>
    <t>Akkuş-Kemerköprü</t>
  </si>
  <si>
    <t>Finike-Demre</t>
  </si>
  <si>
    <t>Akkuş-Akkuş</t>
  </si>
  <si>
    <t>Arhavi-Kayadibi</t>
  </si>
  <si>
    <t>Tirebolu-Görele</t>
  </si>
  <si>
    <t>M.K.Paşa-Yeniköy</t>
  </si>
  <si>
    <t>Keşan-Şarkoy</t>
  </si>
  <si>
    <t>Borçka-Balcı</t>
  </si>
  <si>
    <t>Şebinkarahisar-Şebinkarahisar</t>
  </si>
  <si>
    <t>Tosya-Yeşilgöl</t>
  </si>
  <si>
    <t>Yusufeli-Kılıçkaya</t>
  </si>
  <si>
    <t>Şavşat-Şavşat</t>
  </si>
  <si>
    <t>Şebinkarahisar-Üçköprü</t>
  </si>
  <si>
    <t>Daday-Yayla</t>
  </si>
  <si>
    <t>Çanakkale-Umurbey</t>
  </si>
  <si>
    <t>Dursunbey-Durabeyler</t>
  </si>
  <si>
    <t>Yenice-Camiyanı</t>
  </si>
  <si>
    <t>Acıpayam-Elmaözü</t>
  </si>
  <si>
    <t>Keşan-Korudağ</t>
  </si>
  <si>
    <t>Vezirköprü-Narlısaray</t>
  </si>
  <si>
    <t>Bursa-Bursa</t>
  </si>
  <si>
    <t>Bursa-Soğukpınar</t>
  </si>
  <si>
    <t>Bilecik-Dodurga</t>
  </si>
  <si>
    <t>M.K.Paşa-Burhandağı</t>
  </si>
  <si>
    <t>Inegöl-Boğazova</t>
  </si>
  <si>
    <t>Bayındır-Ovacık Ars. Orm.</t>
  </si>
  <si>
    <t>Çan-Katrandağı</t>
  </si>
  <si>
    <t>Kalkım-Kalkım</t>
  </si>
  <si>
    <t>Bayramiç-Kazdağı</t>
  </si>
  <si>
    <t>Denizli-Denizli</t>
  </si>
  <si>
    <t>Dirgine-Kozdere</t>
  </si>
  <si>
    <t>Simav-Korucuk</t>
  </si>
  <si>
    <t>Kütahya-Dumlupınar</t>
  </si>
  <si>
    <t>Pos-Yapraklı</t>
  </si>
  <si>
    <t>Gündoğmuş-Eskıbağ</t>
  </si>
  <si>
    <t>Kastamonu-Gölköy</t>
  </si>
  <si>
    <t>Kütahya-Türkmen</t>
  </si>
  <si>
    <t>Boyabat-Boyabat</t>
  </si>
  <si>
    <t>Daday-Çamlıbel</t>
  </si>
  <si>
    <t>Boyabat-Elekçamı</t>
  </si>
  <si>
    <t>Ankara-Elmadağ</t>
  </si>
  <si>
    <t>Ilgın-Ilgın</t>
  </si>
  <si>
    <t>Ilgın-Kadınhanı</t>
  </si>
  <si>
    <t>Ankara-Bala</t>
  </si>
  <si>
    <t>Alanya-Söğüt</t>
  </si>
  <si>
    <t>Doğu Karadeniz Göknarı_Abies nordmanniana</t>
  </si>
  <si>
    <t>Erbaa-Çatalan</t>
  </si>
  <si>
    <t>Pos-Söğüt</t>
  </si>
  <si>
    <t>Andırın-Akifiye</t>
  </si>
  <si>
    <t>Sütçüler-Sipahidağ</t>
  </si>
  <si>
    <t>Andırın-Andırın</t>
  </si>
  <si>
    <t>Kozan-Meydan</t>
  </si>
  <si>
    <t>Bartın-Kurucaşile</t>
  </si>
  <si>
    <t>Kahramanmaraş-Hartlap</t>
  </si>
  <si>
    <t>Bayındır-Selçuk</t>
  </si>
  <si>
    <t>Andırın-Yeşilova</t>
  </si>
  <si>
    <r>
      <t>Andız_</t>
    </r>
    <r>
      <rPr>
        <b/>
        <i/>
        <sz val="8"/>
        <color theme="1"/>
        <rFont val="Tahoma"/>
        <family val="2"/>
        <charset val="162"/>
      </rPr>
      <t>Juniperus durupacea</t>
    </r>
  </si>
  <si>
    <r>
      <t>Avrupa Kayını_</t>
    </r>
    <r>
      <rPr>
        <b/>
        <i/>
        <sz val="8"/>
        <color theme="1"/>
        <rFont val="Tahoma"/>
        <family val="2"/>
        <charset val="162"/>
      </rPr>
      <t>Fagus sylvatica</t>
    </r>
  </si>
  <si>
    <r>
      <t xml:space="preserve">Adet                                                                                                  
</t>
    </r>
    <r>
      <rPr>
        <sz val="8"/>
        <color theme="1"/>
        <rFont val="Tahoma"/>
        <family val="2"/>
        <charset val="162"/>
      </rPr>
      <t xml:space="preserve">Number </t>
    </r>
  </si>
  <si>
    <r>
      <t>Karaçam_</t>
    </r>
    <r>
      <rPr>
        <b/>
        <i/>
        <sz val="8"/>
        <color theme="1"/>
        <rFont val="Tahoma"/>
        <family val="2"/>
        <charset val="162"/>
      </rPr>
      <t>Pinus nigra</t>
    </r>
  </si>
  <si>
    <r>
      <t>Kızılçam_</t>
    </r>
    <r>
      <rPr>
        <b/>
        <i/>
        <sz val="8"/>
        <color theme="1"/>
        <rFont val="Tahoma"/>
        <family val="2"/>
        <charset val="162"/>
      </rPr>
      <t>Pinus brutia</t>
    </r>
  </si>
  <si>
    <r>
      <t>Fıstıkçamı_</t>
    </r>
    <r>
      <rPr>
        <b/>
        <i/>
        <sz val="8"/>
        <color theme="1"/>
        <rFont val="Tahoma"/>
        <family val="2"/>
        <charset val="162"/>
      </rPr>
      <t>Pinus pinea</t>
    </r>
  </si>
  <si>
    <r>
      <t>Sarıçam_</t>
    </r>
    <r>
      <rPr>
        <b/>
        <i/>
        <sz val="8"/>
        <color theme="1"/>
        <rFont val="Tahoma"/>
        <family val="2"/>
        <charset val="162"/>
      </rPr>
      <t>Pinus Sylvestris</t>
    </r>
  </si>
  <si>
    <r>
      <t>Sedir_</t>
    </r>
    <r>
      <rPr>
        <b/>
        <i/>
        <sz val="8"/>
        <color theme="1"/>
        <rFont val="Tahoma"/>
        <family val="2"/>
        <charset val="162"/>
      </rPr>
      <t>Cedrus libani</t>
    </r>
  </si>
  <si>
    <r>
      <t>Doğu Ladini_</t>
    </r>
    <r>
      <rPr>
        <b/>
        <i/>
        <sz val="8"/>
        <color theme="1"/>
        <rFont val="Tahoma"/>
        <family val="2"/>
        <charset val="162"/>
      </rPr>
      <t>Picea Orientalis</t>
    </r>
  </si>
  <si>
    <r>
      <t>Uludağ Göknarı_</t>
    </r>
    <r>
      <rPr>
        <b/>
        <i/>
        <sz val="8"/>
        <color theme="1"/>
        <rFont val="Tahoma"/>
        <family val="2"/>
        <charset val="162"/>
      </rPr>
      <t>Abies bornmulleriana</t>
    </r>
  </si>
  <si>
    <r>
      <t>Toros Göknarı_</t>
    </r>
    <r>
      <rPr>
        <b/>
        <i/>
        <sz val="8"/>
        <color theme="1"/>
        <rFont val="Tahoma"/>
        <family val="2"/>
        <charset val="162"/>
      </rPr>
      <t>Abies cilicica</t>
    </r>
  </si>
  <si>
    <r>
      <t>Kazdağı Göknarı_</t>
    </r>
    <r>
      <rPr>
        <b/>
        <i/>
        <sz val="8"/>
        <color theme="1"/>
        <rFont val="Tahoma"/>
        <family val="2"/>
        <charset val="162"/>
      </rPr>
      <t>Abies equitrojani</t>
    </r>
  </si>
  <si>
    <r>
      <t>Çataldağ Göknarı_</t>
    </r>
    <r>
      <rPr>
        <b/>
        <i/>
        <sz val="8"/>
        <color theme="1"/>
        <rFont val="Tahoma"/>
        <family val="2"/>
        <charset val="162"/>
      </rPr>
      <t>Abies olcaiana</t>
    </r>
  </si>
  <si>
    <r>
      <t>Boylu Ardıç_</t>
    </r>
    <r>
      <rPr>
        <b/>
        <i/>
        <sz val="8"/>
        <color theme="1"/>
        <rFont val="Tahoma"/>
        <family val="2"/>
        <charset val="162"/>
      </rPr>
      <t>Juniperus excelca</t>
    </r>
  </si>
  <si>
    <r>
      <t>Kokulu Ardıç_</t>
    </r>
    <r>
      <rPr>
        <b/>
        <i/>
        <sz val="8"/>
        <color theme="1"/>
        <rFont val="Tahoma"/>
        <family val="2"/>
        <charset val="162"/>
      </rPr>
      <t>Juniperus foetidissima</t>
    </r>
  </si>
  <si>
    <r>
      <t>Kızılardıç_</t>
    </r>
    <r>
      <rPr>
        <b/>
        <i/>
        <sz val="8"/>
        <color theme="1"/>
        <rFont val="Tahoma"/>
        <family val="2"/>
        <charset val="162"/>
      </rPr>
      <t>Juniperus oxycedrus</t>
    </r>
  </si>
  <si>
    <r>
      <t>Porsuk_</t>
    </r>
    <r>
      <rPr>
        <b/>
        <i/>
        <sz val="8"/>
        <color theme="1"/>
        <rFont val="Tahoma"/>
        <family val="2"/>
        <charset val="162"/>
      </rPr>
      <t>Taxus baccata</t>
    </r>
  </si>
  <si>
    <r>
      <t>Servi_</t>
    </r>
    <r>
      <rPr>
        <b/>
        <i/>
        <sz val="8"/>
        <color theme="1"/>
        <rFont val="Tahoma"/>
        <family val="2"/>
        <charset val="162"/>
      </rPr>
      <t>Cupressus sempervirens</t>
    </r>
  </si>
  <si>
    <r>
      <t>Doğu Kayını_</t>
    </r>
    <r>
      <rPr>
        <b/>
        <i/>
        <sz val="8"/>
        <color theme="1"/>
        <rFont val="Tahoma"/>
        <family val="2"/>
        <charset val="162"/>
      </rPr>
      <t>Fagus orientalis</t>
    </r>
  </si>
  <si>
    <r>
      <t>Saçlı Meşe_</t>
    </r>
    <r>
      <rPr>
        <b/>
        <i/>
        <sz val="8"/>
        <color theme="1"/>
        <rFont val="Tahoma"/>
        <family val="2"/>
        <charset val="162"/>
      </rPr>
      <t>Quercus cerris</t>
    </r>
  </si>
  <si>
    <r>
      <t>Kermes Meşesi_</t>
    </r>
    <r>
      <rPr>
        <b/>
        <i/>
        <sz val="8"/>
        <color theme="1"/>
        <rFont val="Tahoma"/>
        <family val="2"/>
        <charset val="162"/>
      </rPr>
      <t>Quercus coccifera</t>
    </r>
  </si>
  <si>
    <r>
      <t xml:space="preserve"> Sapsız Meşe_</t>
    </r>
    <r>
      <rPr>
        <b/>
        <i/>
        <sz val="8"/>
        <color theme="1"/>
        <rFont val="Tahoma"/>
        <family val="2"/>
        <charset val="162"/>
      </rPr>
      <t>Quercus petraea</t>
    </r>
  </si>
  <si>
    <r>
      <t>Saplı Meşe_</t>
    </r>
    <r>
      <rPr>
        <b/>
        <i/>
        <sz val="8"/>
        <color theme="1"/>
        <rFont val="Tahoma"/>
        <family val="2"/>
        <charset val="162"/>
      </rPr>
      <t>Quercus robur</t>
    </r>
  </si>
  <si>
    <r>
      <t>Kasnak Meşesi_</t>
    </r>
    <r>
      <rPr>
        <b/>
        <i/>
        <sz val="8"/>
        <color theme="1"/>
        <rFont val="Tahoma"/>
        <family val="2"/>
        <charset val="162"/>
      </rPr>
      <t>Quercus vulcanica</t>
    </r>
  </si>
  <si>
    <r>
      <t>Doğu Karadeniz Meşesi_</t>
    </r>
    <r>
      <rPr>
        <b/>
        <i/>
        <sz val="8"/>
        <color theme="1"/>
        <rFont val="Tahoma"/>
        <family val="2"/>
        <charset val="162"/>
      </rPr>
      <t>Quercus pontica</t>
    </r>
  </si>
  <si>
    <r>
      <t>Gürgen_</t>
    </r>
    <r>
      <rPr>
        <b/>
        <i/>
        <sz val="8"/>
        <color theme="1"/>
        <rFont val="Tahoma"/>
        <family val="2"/>
        <charset val="162"/>
      </rPr>
      <t>Carpinus betulus</t>
    </r>
  </si>
  <si>
    <r>
      <t>Ova Akçaağacı_</t>
    </r>
    <r>
      <rPr>
        <b/>
        <i/>
        <sz val="8"/>
        <color theme="1"/>
        <rFont val="Tahoma"/>
        <family val="2"/>
        <charset val="162"/>
      </rPr>
      <t>Acer campstre</t>
    </r>
  </si>
  <si>
    <r>
      <t>Fransız Akçaağacı_</t>
    </r>
    <r>
      <rPr>
        <b/>
        <i/>
        <sz val="8"/>
        <color theme="1"/>
        <rFont val="Tahoma"/>
        <family val="2"/>
        <charset val="162"/>
      </rPr>
      <t>Acer monspessulanum</t>
    </r>
  </si>
  <si>
    <r>
      <t>Toros Akçaağacı_</t>
    </r>
    <r>
      <rPr>
        <b/>
        <i/>
        <sz val="8"/>
        <color theme="1"/>
        <rFont val="Tahoma"/>
        <family val="2"/>
        <charset val="162"/>
      </rPr>
      <t>Acer hyrcanum</t>
    </r>
  </si>
  <si>
    <r>
      <t>Çınar Yapraklı Akçaağaç_</t>
    </r>
    <r>
      <rPr>
        <b/>
        <i/>
        <sz val="8"/>
        <color theme="1"/>
        <rFont val="Tahoma"/>
        <family val="2"/>
        <charset val="162"/>
      </rPr>
      <t>Acer platanoides</t>
    </r>
  </si>
  <si>
    <r>
      <t>Kayın Gövdeli Akçaağaç_</t>
    </r>
    <r>
      <rPr>
        <b/>
        <i/>
        <sz val="8"/>
        <color theme="1"/>
        <rFont val="Tahoma"/>
        <family val="2"/>
        <charset val="162"/>
      </rPr>
      <t>Acer trautvetteri</t>
    </r>
  </si>
  <si>
    <r>
      <t>Kızılağaç_</t>
    </r>
    <r>
      <rPr>
        <b/>
        <i/>
        <sz val="8"/>
        <color theme="1"/>
        <rFont val="Tahoma"/>
        <family val="2"/>
        <charset val="162"/>
      </rPr>
      <t>Alnus glutinosa</t>
    </r>
  </si>
  <si>
    <r>
      <t>Doğu Kızılağacı_</t>
    </r>
    <r>
      <rPr>
        <b/>
        <i/>
        <sz val="8"/>
        <color theme="1"/>
        <rFont val="Tahoma"/>
        <family val="2"/>
        <charset val="162"/>
      </rPr>
      <t>Alnus orientalis</t>
    </r>
  </si>
  <si>
    <r>
      <t>Toros Kızılağacı_</t>
    </r>
    <r>
      <rPr>
        <b/>
        <i/>
        <sz val="8"/>
        <color theme="1"/>
        <rFont val="Tahoma"/>
        <family val="2"/>
        <charset val="162"/>
      </rPr>
      <t>Alnus glutinosa subsp. Antitaurica</t>
    </r>
  </si>
  <si>
    <r>
      <t>Sığla_</t>
    </r>
    <r>
      <rPr>
        <b/>
        <i/>
        <sz val="8"/>
        <color theme="1"/>
        <rFont val="Tahoma"/>
        <family val="2"/>
        <charset val="162"/>
      </rPr>
      <t>Liquidambar orientalis</t>
    </r>
  </si>
  <si>
    <r>
      <t>Kestane_</t>
    </r>
    <r>
      <rPr>
        <b/>
        <i/>
        <sz val="8"/>
        <color theme="1"/>
        <rFont val="Tahoma"/>
        <family val="2"/>
        <charset val="162"/>
      </rPr>
      <t>Castanea sativa</t>
    </r>
  </si>
  <si>
    <r>
      <t>Çınar_</t>
    </r>
    <r>
      <rPr>
        <b/>
        <i/>
        <sz val="8"/>
        <color theme="1"/>
        <rFont val="Tahoma"/>
        <family val="2"/>
        <charset val="162"/>
      </rPr>
      <t>Platanus orientalis</t>
    </r>
  </si>
  <si>
    <r>
      <t>Gümüşi Ihlamur_</t>
    </r>
    <r>
      <rPr>
        <b/>
        <i/>
        <sz val="8"/>
        <color theme="1"/>
        <rFont val="Tahoma"/>
        <family val="2"/>
        <charset val="162"/>
      </rPr>
      <t>Tilia argentea</t>
    </r>
  </si>
  <si>
    <r>
      <t>Kafkas Ihlamuru_</t>
    </r>
    <r>
      <rPr>
        <b/>
        <i/>
        <sz val="8"/>
        <color theme="1"/>
        <rFont val="Tahoma"/>
        <family val="2"/>
        <charset val="162"/>
      </rPr>
      <t>Tilia rubra</t>
    </r>
  </si>
  <si>
    <r>
      <t>Dişbudak_</t>
    </r>
    <r>
      <rPr>
        <b/>
        <i/>
        <sz val="8"/>
        <color theme="1"/>
        <rFont val="Tahoma"/>
        <family val="2"/>
        <charset val="162"/>
      </rPr>
      <t>Fraxinus angustifolia</t>
    </r>
  </si>
  <si>
    <r>
      <t>Türk Fındığı_</t>
    </r>
    <r>
      <rPr>
        <b/>
        <i/>
        <sz val="8"/>
        <color theme="1"/>
        <rFont val="Tahoma"/>
        <family val="2"/>
        <charset val="162"/>
      </rPr>
      <t>Coryllus colurna</t>
    </r>
  </si>
  <si>
    <r>
      <t>Titrek Kavak_</t>
    </r>
    <r>
      <rPr>
        <b/>
        <i/>
        <sz val="8"/>
        <color theme="1"/>
        <rFont val="Tahoma"/>
        <family val="2"/>
        <charset val="162"/>
      </rPr>
      <t>Populus tremula</t>
    </r>
  </si>
  <si>
    <r>
      <t>Kayacık_</t>
    </r>
    <r>
      <rPr>
        <b/>
        <i/>
        <sz val="8"/>
        <color theme="1"/>
        <rFont val="Tahoma"/>
        <family val="2"/>
        <charset val="162"/>
      </rPr>
      <t>Oystrya carpinifolia</t>
    </r>
  </si>
  <si>
    <r>
      <t>Ada Şimşiri_</t>
    </r>
    <r>
      <rPr>
        <b/>
        <i/>
        <sz val="8"/>
        <color theme="1"/>
        <rFont val="Tahoma"/>
        <family val="2"/>
        <charset val="162"/>
      </rPr>
      <t>Buxus balearica</t>
    </r>
  </si>
  <si>
    <r>
      <t>Şimşir_</t>
    </r>
    <r>
      <rPr>
        <b/>
        <i/>
        <sz val="8"/>
        <color theme="1"/>
        <rFont val="Tahoma"/>
        <family val="2"/>
        <charset val="162"/>
      </rPr>
      <t>Buxus sempervirens</t>
    </r>
  </si>
  <si>
    <r>
      <t>Yalankoz_</t>
    </r>
    <r>
      <rPr>
        <b/>
        <i/>
        <sz val="8"/>
        <color theme="1"/>
        <rFont val="Tahoma"/>
        <family val="2"/>
        <charset val="162"/>
      </rPr>
      <t>Pterocarya fraxinifolia</t>
    </r>
  </si>
  <si>
    <r>
      <t>Datça Hurması_</t>
    </r>
    <r>
      <rPr>
        <b/>
        <i/>
        <sz val="8"/>
        <color theme="1"/>
        <rFont val="Tahoma"/>
        <family val="2"/>
        <charset val="162"/>
      </rPr>
      <t>Phoenix theophrasti</t>
    </r>
  </si>
  <si>
    <r>
      <t>Akçaağaç yapraklı Üvez_</t>
    </r>
    <r>
      <rPr>
        <b/>
        <i/>
        <sz val="8"/>
        <color theme="1"/>
        <rFont val="Tahoma"/>
        <family val="2"/>
        <charset val="162"/>
      </rPr>
      <t>Sorbus torminalis</t>
    </r>
  </si>
  <si>
    <r>
      <t>Kuş Üvezi_</t>
    </r>
    <r>
      <rPr>
        <b/>
        <i/>
        <sz val="8"/>
        <color theme="1"/>
        <rFont val="Tahoma"/>
        <family val="2"/>
        <charset val="162"/>
      </rPr>
      <t>Sorbus aucuparia</t>
    </r>
  </si>
  <si>
    <r>
      <t>Yabani Kiraz_</t>
    </r>
    <r>
      <rPr>
        <b/>
        <i/>
        <sz val="8"/>
        <color theme="1"/>
        <rFont val="Tahoma"/>
        <family val="2"/>
        <charset val="162"/>
      </rPr>
      <t>Prunus  avium</t>
    </r>
  </si>
  <si>
    <r>
      <t>Huş_</t>
    </r>
    <r>
      <rPr>
        <b/>
        <i/>
        <sz val="8"/>
        <color theme="1"/>
        <rFont val="Tahoma"/>
        <family val="2"/>
        <charset val="162"/>
      </rPr>
      <t>Betula Pendula&amp;recuvata&amp;medwediewii</t>
    </r>
  </si>
  <si>
    <r>
      <t>Karaağaç_</t>
    </r>
    <r>
      <rPr>
        <b/>
        <i/>
        <sz val="8"/>
        <color theme="1"/>
        <rFont val="Tahoma"/>
        <family val="2"/>
        <charset val="162"/>
      </rPr>
      <t>Ulmus glabra</t>
    </r>
  </si>
  <si>
    <r>
      <t>Ahlat_</t>
    </r>
    <r>
      <rPr>
        <b/>
        <i/>
        <sz val="8"/>
        <color theme="1"/>
        <rFont val="Tahoma"/>
        <family val="2"/>
        <charset val="162"/>
      </rPr>
      <t>Pyrus elaeagnifolia</t>
    </r>
  </si>
  <si>
    <r>
      <t>Kızılcık_</t>
    </r>
    <r>
      <rPr>
        <b/>
        <i/>
        <sz val="8"/>
        <color theme="1"/>
        <rFont val="Tahoma"/>
        <family val="2"/>
        <charset val="162"/>
      </rPr>
      <t>Cornus mas</t>
    </r>
  </si>
  <si>
    <r>
      <t>Menengiç_</t>
    </r>
    <r>
      <rPr>
        <b/>
        <i/>
        <sz val="8"/>
        <color theme="1"/>
        <rFont val="Tahoma"/>
        <family val="2"/>
        <charset val="162"/>
      </rPr>
      <t>Pistacia terebinthus</t>
    </r>
  </si>
  <si>
    <r>
      <t>Defne_</t>
    </r>
    <r>
      <rPr>
        <b/>
        <i/>
        <sz val="8"/>
        <color theme="1"/>
        <rFont val="Tahoma"/>
        <family val="2"/>
        <charset val="162"/>
      </rPr>
      <t>Laurus Nobilis</t>
    </r>
  </si>
  <si>
    <r>
      <t>Çitlenbik_</t>
    </r>
    <r>
      <rPr>
        <b/>
        <i/>
        <sz val="8"/>
        <color theme="1"/>
        <rFont val="Tahoma"/>
        <family val="2"/>
        <charset val="162"/>
      </rPr>
      <t>Celtis australis</t>
    </r>
  </si>
  <si>
    <t xml:space="preserve"> </t>
  </si>
  <si>
    <t>Orman Ağaçları ve Tohumları Islah Araştırma Enstitüsü Müdürlüğü</t>
  </si>
  <si>
    <t>Kaynak: Orman Genel Müdürlüğü</t>
  </si>
  <si>
    <t>Source: General Directorate of Forestry</t>
  </si>
  <si>
    <t>Forest Tree Breeding and Seeds Research Institute</t>
  </si>
  <si>
    <t>Registry Date</t>
  </si>
  <si>
    <r>
      <t xml:space="preserve">Alan (hektar)            </t>
    </r>
    <r>
      <rPr>
        <sz val="8"/>
        <color theme="1"/>
        <rFont val="Tahoma"/>
        <family val="2"/>
        <charset val="162"/>
      </rPr>
      <t xml:space="preserve">                                               
Area  (hectare)</t>
    </r>
  </si>
  <si>
    <t>(1) Statistical Regions (SR)</t>
  </si>
  <si>
    <t>(1) İstatistiki Bölge Birimleri Sınıflaması</t>
  </si>
  <si>
    <t>1.10 Gen Koruma Ormanları, 2012-2015</t>
  </si>
  <si>
    <t xml:space="preserve">       Gene Conservation Forests (in-situ), 2012-2015</t>
  </si>
  <si>
    <t xml:space="preserve">       Gene Conservation Forests (in-situ), 2012-2015 (continued)</t>
  </si>
  <si>
    <t>1.10 Gen Koruma Ormanları, 2012-2015 (devam)</t>
  </si>
  <si>
    <t>1.10 Gen Koruma ormanları, 2012-2015 (devam)</t>
  </si>
  <si>
    <t>Çanakkale</t>
  </si>
  <si>
    <t>Balıkesir-Kazdağı MP.</t>
  </si>
  <si>
    <t>Mihallıçcık-Yunusemre</t>
  </si>
  <si>
    <t>Tavşanlı-Balıköy</t>
  </si>
  <si>
    <t>Tavşanlı-Tavşanlı</t>
  </si>
  <si>
    <t>Menderes-Menderes</t>
  </si>
  <si>
    <t>iptal</t>
  </si>
  <si>
    <t>Sakarya</t>
  </si>
  <si>
    <t>Afyonkarahisar-Hocalar</t>
  </si>
  <si>
    <t>Bolu-Bolu</t>
  </si>
  <si>
    <t>Mihallıçcık-Çatacık</t>
  </si>
  <si>
    <t>Karaman-Ereğli</t>
  </si>
  <si>
    <t>Mihalıçcık-Beşpınar</t>
  </si>
  <si>
    <t>iptal edildi</t>
  </si>
  <si>
    <t>Afyonkarahisar-Çay</t>
  </si>
  <si>
    <t>Kadirli-Bağdaş</t>
  </si>
  <si>
    <t>Alaçam-Değirmeneğrek</t>
  </si>
  <si>
    <t>Bozpırnal Meşesi_Quercus aucheri</t>
  </si>
  <si>
    <t>Ardahan-Posof</t>
  </si>
  <si>
    <t>Afyonkarahisar-Sandıklı</t>
  </si>
  <si>
    <t>Nallıhan-Erenler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</si>
</sst>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.#0"/>
  </numFmts>
  <fonts count="11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i/>
      <sz val="8"/>
      <color theme="1"/>
      <name val="Tahoma"/>
      <family val="2"/>
      <charset val="162"/>
    </font>
    <font>
      <b/>
      <sz val="9"/>
      <color theme="1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theme="1"/>
      <name val="Tahoma"/>
      <family val="2"/>
      <charset val="162"/>
    </font>
    <font>
      <sz val="10"/>
      <color theme="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2">
    <xf numFmtId="0" fontId="0" fillId="0" borderId="0" xfId="0"/>
    <xf numFmtId="1" fontId="4" fillId="0" borderId="0" xfId="0" applyNumberFormat="1" applyFont="1" applyFill="1" applyBorder="1" applyAlignment="1">
      <alignment vertical="center"/>
    </xf>
    <xf numFmtId="1" fontId="4" fillId="2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/>
    <xf numFmtId="0" fontId="5" fillId="2" borderId="0" xfId="0" applyFont="1" applyFill="1"/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4" fillId="0" borderId="4" xfId="0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vertical="top"/>
    </xf>
    <xf numFmtId="0" fontId="5" fillId="0" borderId="7" xfId="0" applyFont="1" applyBorder="1"/>
    <xf numFmtId="0" fontId="5" fillId="2" borderId="7" xfId="0" applyFont="1" applyFill="1" applyBorder="1"/>
    <xf numFmtId="0" fontId="5" fillId="0" borderId="0" xfId="0" applyFont="1" applyBorder="1"/>
    <xf numFmtId="0" fontId="5" fillId="0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/>
    <xf numFmtId="1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left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0" borderId="3" xfId="0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shrinkToFit="1"/>
    </xf>
    <xf numFmtId="1" fontId="4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shrinkToFit="1"/>
    </xf>
    <xf numFmtId="1" fontId="5" fillId="0" borderId="3" xfId="0" applyNumberFormat="1" applyFont="1" applyBorder="1"/>
    <xf numFmtId="0" fontId="5" fillId="0" borderId="3" xfId="0" applyFont="1" applyBorder="1"/>
    <xf numFmtId="0" fontId="4" fillId="0" borderId="16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1" fontId="5" fillId="0" borderId="13" xfId="0" applyNumberFormat="1" applyFont="1" applyBorder="1" applyAlignment="1">
      <alignment horizontal="center" vertical="center" wrapText="1"/>
    </xf>
    <xf numFmtId="0" fontId="4" fillId="2" borderId="13" xfId="0" applyFont="1" applyFill="1" applyBorder="1"/>
    <xf numFmtId="0" fontId="4" fillId="0" borderId="13" xfId="0" applyFont="1" applyBorder="1"/>
    <xf numFmtId="1" fontId="5" fillId="0" borderId="14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8" xfId="0" applyFont="1" applyFill="1" applyBorder="1" applyAlignment="1">
      <alignment vertical="center" shrinkToFit="1"/>
    </xf>
    <xf numFmtId="1" fontId="5" fillId="0" borderId="15" xfId="0" applyNumberFormat="1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0" borderId="15" xfId="0" applyFont="1" applyFill="1" applyBorder="1"/>
    <xf numFmtId="0" fontId="4" fillId="0" borderId="14" xfId="0" applyFont="1" applyFill="1" applyBorder="1" applyAlignment="1">
      <alignment vertical="center" shrinkToFit="1"/>
    </xf>
    <xf numFmtId="0" fontId="5" fillId="0" borderId="3" xfId="0" applyFont="1" applyFill="1" applyBorder="1"/>
    <xf numFmtId="0" fontId="4" fillId="0" borderId="3" xfId="0" applyFont="1" applyFill="1" applyBorder="1" applyAlignment="1">
      <alignment vertical="center" shrinkToFit="1"/>
    </xf>
    <xf numFmtId="0" fontId="5" fillId="2" borderId="3" xfId="0" applyFont="1" applyFill="1" applyBorder="1"/>
    <xf numFmtId="0" fontId="5" fillId="2" borderId="4" xfId="0" applyFont="1" applyFill="1" applyBorder="1"/>
    <xf numFmtId="0" fontId="5" fillId="0" borderId="4" xfId="0" applyFont="1" applyBorder="1"/>
    <xf numFmtId="0" fontId="5" fillId="0" borderId="0" xfId="0" applyFont="1" applyFill="1"/>
    <xf numFmtId="0" fontId="5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6" xfId="0" applyFont="1" applyFill="1" applyBorder="1"/>
    <xf numFmtId="0" fontId="4" fillId="0" borderId="6" xfId="0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vertical="center"/>
    </xf>
    <xf numFmtId="0" fontId="5" fillId="0" borderId="13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5" fillId="0" borderId="14" xfId="0" applyFont="1" applyFill="1" applyBorder="1"/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4" xfId="0" applyFont="1" applyFill="1" applyBorder="1"/>
    <xf numFmtId="1" fontId="7" fillId="0" borderId="10" xfId="0" applyNumberFormat="1" applyFont="1" applyBorder="1" applyAlignment="1">
      <alignment horizontal="left" vertical="center" wrapText="1"/>
    </xf>
    <xf numFmtId="1" fontId="7" fillId="0" borderId="9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indent="2"/>
    </xf>
    <xf numFmtId="0" fontId="8" fillId="2" borderId="0" xfId="0" applyFont="1" applyFill="1" applyBorder="1" applyAlignment="1">
      <alignment horizontal="left"/>
    </xf>
    <xf numFmtId="3" fontId="9" fillId="0" borderId="0" xfId="1" applyNumberFormat="1" applyFont="1" applyFill="1" applyAlignment="1"/>
    <xf numFmtId="1" fontId="5" fillId="0" borderId="0" xfId="0" applyNumberFormat="1" applyFont="1"/>
    <xf numFmtId="3" fontId="9" fillId="2" borderId="0" xfId="1" applyNumberFormat="1" applyFont="1" applyFill="1" applyAlignment="1"/>
    <xf numFmtId="0" fontId="4" fillId="2" borderId="1" xfId="0" applyFont="1" applyFill="1" applyBorder="1" applyAlignment="1">
      <alignment horizontal="center" wrapText="1"/>
    </xf>
    <xf numFmtId="1" fontId="4" fillId="2" borderId="0" xfId="0" applyNumberFormat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0" fontId="0" fillId="0" borderId="0" xfId="0" applyFont="1"/>
    <xf numFmtId="0" fontId="10" fillId="0" borderId="0" xfId="0" applyFont="1" applyFill="1" applyAlignment="1">
      <alignment horizontal="left" wrapText="1"/>
    </xf>
    <xf numFmtId="0" fontId="5" fillId="0" borderId="0" xfId="0" applyFont="1" applyAlignment="1">
      <alignment vertical="center"/>
    </xf>
    <xf numFmtId="0" fontId="9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wrapText="1"/>
    </xf>
    <xf numFmtId="164" fontId="5" fillId="0" borderId="0" xfId="0" applyNumberFormat="1" applyFont="1"/>
    <xf numFmtId="164" fontId="5" fillId="0" borderId="7" xfId="0" applyNumberFormat="1" applyFont="1" applyBorder="1"/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wrapText="1"/>
    </xf>
    <xf numFmtId="0" fontId="8" fillId="0" borderId="0" xfId="1" applyFont="1" applyFill="1" applyBorder="1" applyAlignment="1"/>
    <xf numFmtId="0" fontId="8" fillId="0" borderId="0" xfId="2" applyFont="1" applyFill="1" applyBorder="1" applyAlignment="1">
      <alignment horizontal="left"/>
    </xf>
    <xf numFmtId="1" fontId="4" fillId="2" borderId="9" xfId="0" applyNumberFormat="1" applyFont="1" applyFill="1" applyBorder="1" applyAlignment="1">
      <alignment horizontal="center" vertical="center"/>
    </xf>
    <xf numFmtId="0" fontId="5" fillId="0" borderId="9" xfId="0" applyFont="1" applyBorder="1"/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4" fillId="0" borderId="13" xfId="0" applyFont="1" applyFill="1" applyBorder="1"/>
    <xf numFmtId="164" fontId="5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164" fontId="4" fillId="2" borderId="9" xfId="0" applyNumberFormat="1" applyFont="1" applyFill="1" applyBorder="1" applyAlignment="1">
      <alignment horizontal="center" wrapText="1"/>
    </xf>
  </cellXfs>
  <cellStyles count="3">
    <cellStyle name="Normal" xfId="0" builtinId="0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384"/>
  <sheetViews>
    <sheetView showGridLines="0" tabSelected="1" zoomScaleNormal="100" zoomScaleSheetLayoutView="82" workbookViewId="0">
      <selection sqref="A1:XFD1"/>
    </sheetView>
  </sheetViews>
  <sheetFormatPr defaultRowHeight="15" customHeight="1" x14ac:dyDescent="0.15"/>
  <cols>
    <col min="1" max="1" width="29.5703125" style="110" customWidth="1"/>
    <col min="2" max="2" width="27.28515625" style="110" customWidth="1"/>
    <col min="3" max="3" width="28" style="5" customWidth="1"/>
    <col min="4" max="4" width="19.42578125" style="141" customWidth="1"/>
    <col min="5" max="5" width="15.85546875" style="141" customWidth="1"/>
    <col min="6" max="6" width="18.7109375" style="8" customWidth="1"/>
    <col min="7" max="9" width="18.42578125" style="5" customWidth="1"/>
    <col min="10" max="10" width="5.42578125" style="5" customWidth="1"/>
    <col min="11" max="11" width="17.85546875" style="175" customWidth="1"/>
    <col min="12" max="12" width="17.42578125" style="175" customWidth="1"/>
    <col min="13" max="13" width="12.85546875" style="151" customWidth="1"/>
    <col min="14" max="244" width="9.140625" style="5"/>
    <col min="245" max="245" width="25.42578125" style="5" customWidth="1"/>
    <col min="246" max="246" width="0" style="5" hidden="1" customWidth="1"/>
    <col min="247" max="247" width="22.42578125" style="5" customWidth="1"/>
    <col min="248" max="249" width="34" style="5" customWidth="1"/>
    <col min="250" max="250" width="11.7109375" style="5" customWidth="1"/>
    <col min="251" max="251" width="14.42578125" style="5" customWidth="1"/>
    <col min="252" max="252" width="15.85546875" style="5" customWidth="1"/>
    <col min="253" max="253" width="32.140625" style="5" customWidth="1"/>
    <col min="254" max="254" width="14" style="5" customWidth="1"/>
    <col min="255" max="500" width="9.140625" style="5"/>
    <col min="501" max="501" width="25.42578125" style="5" customWidth="1"/>
    <col min="502" max="502" width="0" style="5" hidden="1" customWidth="1"/>
    <col min="503" max="503" width="22.42578125" style="5" customWidth="1"/>
    <col min="504" max="505" width="34" style="5" customWidth="1"/>
    <col min="506" max="506" width="11.7109375" style="5" customWidth="1"/>
    <col min="507" max="507" width="14.42578125" style="5" customWidth="1"/>
    <col min="508" max="508" width="15.85546875" style="5" customWidth="1"/>
    <col min="509" max="509" width="32.140625" style="5" customWidth="1"/>
    <col min="510" max="510" width="14" style="5" customWidth="1"/>
    <col min="511" max="756" width="9.140625" style="5"/>
    <col min="757" max="757" width="25.42578125" style="5" customWidth="1"/>
    <col min="758" max="758" width="0" style="5" hidden="1" customWidth="1"/>
    <col min="759" max="759" width="22.42578125" style="5" customWidth="1"/>
    <col min="760" max="761" width="34" style="5" customWidth="1"/>
    <col min="762" max="762" width="11.7109375" style="5" customWidth="1"/>
    <col min="763" max="763" width="14.42578125" style="5" customWidth="1"/>
    <col min="764" max="764" width="15.85546875" style="5" customWidth="1"/>
    <col min="765" max="765" width="32.140625" style="5" customWidth="1"/>
    <col min="766" max="766" width="14" style="5" customWidth="1"/>
    <col min="767" max="1012" width="9.140625" style="5"/>
    <col min="1013" max="1013" width="25.42578125" style="5" customWidth="1"/>
    <col min="1014" max="1014" width="0" style="5" hidden="1" customWidth="1"/>
    <col min="1015" max="1015" width="22.42578125" style="5" customWidth="1"/>
    <col min="1016" max="1017" width="34" style="5" customWidth="1"/>
    <col min="1018" max="1018" width="11.7109375" style="5" customWidth="1"/>
    <col min="1019" max="1019" width="14.42578125" style="5" customWidth="1"/>
    <col min="1020" max="1020" width="15.85546875" style="5" customWidth="1"/>
    <col min="1021" max="1021" width="32.140625" style="5" customWidth="1"/>
    <col min="1022" max="1022" width="14" style="5" customWidth="1"/>
    <col min="1023" max="1268" width="9.140625" style="5"/>
    <col min="1269" max="1269" width="25.42578125" style="5" customWidth="1"/>
    <col min="1270" max="1270" width="0" style="5" hidden="1" customWidth="1"/>
    <col min="1271" max="1271" width="22.42578125" style="5" customWidth="1"/>
    <col min="1272" max="1273" width="34" style="5" customWidth="1"/>
    <col min="1274" max="1274" width="11.7109375" style="5" customWidth="1"/>
    <col min="1275" max="1275" width="14.42578125" style="5" customWidth="1"/>
    <col min="1276" max="1276" width="15.85546875" style="5" customWidth="1"/>
    <col min="1277" max="1277" width="32.140625" style="5" customWidth="1"/>
    <col min="1278" max="1278" width="14" style="5" customWidth="1"/>
    <col min="1279" max="1524" width="9.140625" style="5"/>
    <col min="1525" max="1525" width="25.42578125" style="5" customWidth="1"/>
    <col min="1526" max="1526" width="0" style="5" hidden="1" customWidth="1"/>
    <col min="1527" max="1527" width="22.42578125" style="5" customWidth="1"/>
    <col min="1528" max="1529" width="34" style="5" customWidth="1"/>
    <col min="1530" max="1530" width="11.7109375" style="5" customWidth="1"/>
    <col min="1531" max="1531" width="14.42578125" style="5" customWidth="1"/>
    <col min="1532" max="1532" width="15.85546875" style="5" customWidth="1"/>
    <col min="1533" max="1533" width="32.140625" style="5" customWidth="1"/>
    <col min="1534" max="1534" width="14" style="5" customWidth="1"/>
    <col min="1535" max="1780" width="9.140625" style="5"/>
    <col min="1781" max="1781" width="25.42578125" style="5" customWidth="1"/>
    <col min="1782" max="1782" width="0" style="5" hidden="1" customWidth="1"/>
    <col min="1783" max="1783" width="22.42578125" style="5" customWidth="1"/>
    <col min="1784" max="1785" width="34" style="5" customWidth="1"/>
    <col min="1786" max="1786" width="11.7109375" style="5" customWidth="1"/>
    <col min="1787" max="1787" width="14.42578125" style="5" customWidth="1"/>
    <col min="1788" max="1788" width="15.85546875" style="5" customWidth="1"/>
    <col min="1789" max="1789" width="32.140625" style="5" customWidth="1"/>
    <col min="1790" max="1790" width="14" style="5" customWidth="1"/>
    <col min="1791" max="2036" width="9.140625" style="5"/>
    <col min="2037" max="2037" width="25.42578125" style="5" customWidth="1"/>
    <col min="2038" max="2038" width="0" style="5" hidden="1" customWidth="1"/>
    <col min="2039" max="2039" width="22.42578125" style="5" customWidth="1"/>
    <col min="2040" max="2041" width="34" style="5" customWidth="1"/>
    <col min="2042" max="2042" width="11.7109375" style="5" customWidth="1"/>
    <col min="2043" max="2043" width="14.42578125" style="5" customWidth="1"/>
    <col min="2044" max="2044" width="15.85546875" style="5" customWidth="1"/>
    <col min="2045" max="2045" width="32.140625" style="5" customWidth="1"/>
    <col min="2046" max="2046" width="14" style="5" customWidth="1"/>
    <col min="2047" max="2292" width="9.140625" style="5"/>
    <col min="2293" max="2293" width="25.42578125" style="5" customWidth="1"/>
    <col min="2294" max="2294" width="0" style="5" hidden="1" customWidth="1"/>
    <col min="2295" max="2295" width="22.42578125" style="5" customWidth="1"/>
    <col min="2296" max="2297" width="34" style="5" customWidth="1"/>
    <col min="2298" max="2298" width="11.7109375" style="5" customWidth="1"/>
    <col min="2299" max="2299" width="14.42578125" style="5" customWidth="1"/>
    <col min="2300" max="2300" width="15.85546875" style="5" customWidth="1"/>
    <col min="2301" max="2301" width="32.140625" style="5" customWidth="1"/>
    <col min="2302" max="2302" width="14" style="5" customWidth="1"/>
    <col min="2303" max="2548" width="9.140625" style="5"/>
    <col min="2549" max="2549" width="25.42578125" style="5" customWidth="1"/>
    <col min="2550" max="2550" width="0" style="5" hidden="1" customWidth="1"/>
    <col min="2551" max="2551" width="22.42578125" style="5" customWidth="1"/>
    <col min="2552" max="2553" width="34" style="5" customWidth="1"/>
    <col min="2554" max="2554" width="11.7109375" style="5" customWidth="1"/>
    <col min="2555" max="2555" width="14.42578125" style="5" customWidth="1"/>
    <col min="2556" max="2556" width="15.85546875" style="5" customWidth="1"/>
    <col min="2557" max="2557" width="32.140625" style="5" customWidth="1"/>
    <col min="2558" max="2558" width="14" style="5" customWidth="1"/>
    <col min="2559" max="2804" width="9.140625" style="5"/>
    <col min="2805" max="2805" width="25.42578125" style="5" customWidth="1"/>
    <col min="2806" max="2806" width="0" style="5" hidden="1" customWidth="1"/>
    <col min="2807" max="2807" width="22.42578125" style="5" customWidth="1"/>
    <col min="2808" max="2809" width="34" style="5" customWidth="1"/>
    <col min="2810" max="2810" width="11.7109375" style="5" customWidth="1"/>
    <col min="2811" max="2811" width="14.42578125" style="5" customWidth="1"/>
    <col min="2812" max="2812" width="15.85546875" style="5" customWidth="1"/>
    <col min="2813" max="2813" width="32.140625" style="5" customWidth="1"/>
    <col min="2814" max="2814" width="14" style="5" customWidth="1"/>
    <col min="2815" max="3060" width="9.140625" style="5"/>
    <col min="3061" max="3061" width="25.42578125" style="5" customWidth="1"/>
    <col min="3062" max="3062" width="0" style="5" hidden="1" customWidth="1"/>
    <col min="3063" max="3063" width="22.42578125" style="5" customWidth="1"/>
    <col min="3064" max="3065" width="34" style="5" customWidth="1"/>
    <col min="3066" max="3066" width="11.7109375" style="5" customWidth="1"/>
    <col min="3067" max="3067" width="14.42578125" style="5" customWidth="1"/>
    <col min="3068" max="3068" width="15.85546875" style="5" customWidth="1"/>
    <col min="3069" max="3069" width="32.140625" style="5" customWidth="1"/>
    <col min="3070" max="3070" width="14" style="5" customWidth="1"/>
    <col min="3071" max="3316" width="9.140625" style="5"/>
    <col min="3317" max="3317" width="25.42578125" style="5" customWidth="1"/>
    <col min="3318" max="3318" width="0" style="5" hidden="1" customWidth="1"/>
    <col min="3319" max="3319" width="22.42578125" style="5" customWidth="1"/>
    <col min="3320" max="3321" width="34" style="5" customWidth="1"/>
    <col min="3322" max="3322" width="11.7109375" style="5" customWidth="1"/>
    <col min="3323" max="3323" width="14.42578125" style="5" customWidth="1"/>
    <col min="3324" max="3324" width="15.85546875" style="5" customWidth="1"/>
    <col min="3325" max="3325" width="32.140625" style="5" customWidth="1"/>
    <col min="3326" max="3326" width="14" style="5" customWidth="1"/>
    <col min="3327" max="3572" width="9.140625" style="5"/>
    <col min="3573" max="3573" width="25.42578125" style="5" customWidth="1"/>
    <col min="3574" max="3574" width="0" style="5" hidden="1" customWidth="1"/>
    <col min="3575" max="3575" width="22.42578125" style="5" customWidth="1"/>
    <col min="3576" max="3577" width="34" style="5" customWidth="1"/>
    <col min="3578" max="3578" width="11.7109375" style="5" customWidth="1"/>
    <col min="3579" max="3579" width="14.42578125" style="5" customWidth="1"/>
    <col min="3580" max="3580" width="15.85546875" style="5" customWidth="1"/>
    <col min="3581" max="3581" width="32.140625" style="5" customWidth="1"/>
    <col min="3582" max="3582" width="14" style="5" customWidth="1"/>
    <col min="3583" max="3828" width="9.140625" style="5"/>
    <col min="3829" max="3829" width="25.42578125" style="5" customWidth="1"/>
    <col min="3830" max="3830" width="0" style="5" hidden="1" customWidth="1"/>
    <col min="3831" max="3831" width="22.42578125" style="5" customWidth="1"/>
    <col min="3832" max="3833" width="34" style="5" customWidth="1"/>
    <col min="3834" max="3834" width="11.7109375" style="5" customWidth="1"/>
    <col min="3835" max="3835" width="14.42578125" style="5" customWidth="1"/>
    <col min="3836" max="3836" width="15.85546875" style="5" customWidth="1"/>
    <col min="3837" max="3837" width="32.140625" style="5" customWidth="1"/>
    <col min="3838" max="3838" width="14" style="5" customWidth="1"/>
    <col min="3839" max="4084" width="9.140625" style="5"/>
    <col min="4085" max="4085" width="25.42578125" style="5" customWidth="1"/>
    <col min="4086" max="4086" width="0" style="5" hidden="1" customWidth="1"/>
    <col min="4087" max="4087" width="22.42578125" style="5" customWidth="1"/>
    <col min="4088" max="4089" width="34" style="5" customWidth="1"/>
    <col min="4090" max="4090" width="11.7109375" style="5" customWidth="1"/>
    <col min="4091" max="4091" width="14.42578125" style="5" customWidth="1"/>
    <col min="4092" max="4092" width="15.85546875" style="5" customWidth="1"/>
    <col min="4093" max="4093" width="32.140625" style="5" customWidth="1"/>
    <col min="4094" max="4094" width="14" style="5" customWidth="1"/>
    <col min="4095" max="4340" width="9.140625" style="5"/>
    <col min="4341" max="4341" width="25.42578125" style="5" customWidth="1"/>
    <col min="4342" max="4342" width="0" style="5" hidden="1" customWidth="1"/>
    <col min="4343" max="4343" width="22.42578125" style="5" customWidth="1"/>
    <col min="4344" max="4345" width="34" style="5" customWidth="1"/>
    <col min="4346" max="4346" width="11.7109375" style="5" customWidth="1"/>
    <col min="4347" max="4347" width="14.42578125" style="5" customWidth="1"/>
    <col min="4348" max="4348" width="15.85546875" style="5" customWidth="1"/>
    <col min="4349" max="4349" width="32.140625" style="5" customWidth="1"/>
    <col min="4350" max="4350" width="14" style="5" customWidth="1"/>
    <col min="4351" max="4596" width="9.140625" style="5"/>
    <col min="4597" max="4597" width="25.42578125" style="5" customWidth="1"/>
    <col min="4598" max="4598" width="0" style="5" hidden="1" customWidth="1"/>
    <col min="4599" max="4599" width="22.42578125" style="5" customWidth="1"/>
    <col min="4600" max="4601" width="34" style="5" customWidth="1"/>
    <col min="4602" max="4602" width="11.7109375" style="5" customWidth="1"/>
    <col min="4603" max="4603" width="14.42578125" style="5" customWidth="1"/>
    <col min="4604" max="4604" width="15.85546875" style="5" customWidth="1"/>
    <col min="4605" max="4605" width="32.140625" style="5" customWidth="1"/>
    <col min="4606" max="4606" width="14" style="5" customWidth="1"/>
    <col min="4607" max="4852" width="9.140625" style="5"/>
    <col min="4853" max="4853" width="25.42578125" style="5" customWidth="1"/>
    <col min="4854" max="4854" width="0" style="5" hidden="1" customWidth="1"/>
    <col min="4855" max="4855" width="22.42578125" style="5" customWidth="1"/>
    <col min="4856" max="4857" width="34" style="5" customWidth="1"/>
    <col min="4858" max="4858" width="11.7109375" style="5" customWidth="1"/>
    <col min="4859" max="4859" width="14.42578125" style="5" customWidth="1"/>
    <col min="4860" max="4860" width="15.85546875" style="5" customWidth="1"/>
    <col min="4861" max="4861" width="32.140625" style="5" customWidth="1"/>
    <col min="4862" max="4862" width="14" style="5" customWidth="1"/>
    <col min="4863" max="5108" width="9.140625" style="5"/>
    <col min="5109" max="5109" width="25.42578125" style="5" customWidth="1"/>
    <col min="5110" max="5110" width="0" style="5" hidden="1" customWidth="1"/>
    <col min="5111" max="5111" width="22.42578125" style="5" customWidth="1"/>
    <col min="5112" max="5113" width="34" style="5" customWidth="1"/>
    <col min="5114" max="5114" width="11.7109375" style="5" customWidth="1"/>
    <col min="5115" max="5115" width="14.42578125" style="5" customWidth="1"/>
    <col min="5116" max="5116" width="15.85546875" style="5" customWidth="1"/>
    <col min="5117" max="5117" width="32.140625" style="5" customWidth="1"/>
    <col min="5118" max="5118" width="14" style="5" customWidth="1"/>
    <col min="5119" max="5364" width="9.140625" style="5"/>
    <col min="5365" max="5365" width="25.42578125" style="5" customWidth="1"/>
    <col min="5366" max="5366" width="0" style="5" hidden="1" customWidth="1"/>
    <col min="5367" max="5367" width="22.42578125" style="5" customWidth="1"/>
    <col min="5368" max="5369" width="34" style="5" customWidth="1"/>
    <col min="5370" max="5370" width="11.7109375" style="5" customWidth="1"/>
    <col min="5371" max="5371" width="14.42578125" style="5" customWidth="1"/>
    <col min="5372" max="5372" width="15.85546875" style="5" customWidth="1"/>
    <col min="5373" max="5373" width="32.140625" style="5" customWidth="1"/>
    <col min="5374" max="5374" width="14" style="5" customWidth="1"/>
    <col min="5375" max="5620" width="9.140625" style="5"/>
    <col min="5621" max="5621" width="25.42578125" style="5" customWidth="1"/>
    <col min="5622" max="5622" width="0" style="5" hidden="1" customWidth="1"/>
    <col min="5623" max="5623" width="22.42578125" style="5" customWidth="1"/>
    <col min="5624" max="5625" width="34" style="5" customWidth="1"/>
    <col min="5626" max="5626" width="11.7109375" style="5" customWidth="1"/>
    <col min="5627" max="5627" width="14.42578125" style="5" customWidth="1"/>
    <col min="5628" max="5628" width="15.85546875" style="5" customWidth="1"/>
    <col min="5629" max="5629" width="32.140625" style="5" customWidth="1"/>
    <col min="5630" max="5630" width="14" style="5" customWidth="1"/>
    <col min="5631" max="5876" width="9.140625" style="5"/>
    <col min="5877" max="5877" width="25.42578125" style="5" customWidth="1"/>
    <col min="5878" max="5878" width="0" style="5" hidden="1" customWidth="1"/>
    <col min="5879" max="5879" width="22.42578125" style="5" customWidth="1"/>
    <col min="5880" max="5881" width="34" style="5" customWidth="1"/>
    <col min="5882" max="5882" width="11.7109375" style="5" customWidth="1"/>
    <col min="5883" max="5883" width="14.42578125" style="5" customWidth="1"/>
    <col min="5884" max="5884" width="15.85546875" style="5" customWidth="1"/>
    <col min="5885" max="5885" width="32.140625" style="5" customWidth="1"/>
    <col min="5886" max="5886" width="14" style="5" customWidth="1"/>
    <col min="5887" max="6132" width="9.140625" style="5"/>
    <col min="6133" max="6133" width="25.42578125" style="5" customWidth="1"/>
    <col min="6134" max="6134" width="0" style="5" hidden="1" customWidth="1"/>
    <col min="6135" max="6135" width="22.42578125" style="5" customWidth="1"/>
    <col min="6136" max="6137" width="34" style="5" customWidth="1"/>
    <col min="6138" max="6138" width="11.7109375" style="5" customWidth="1"/>
    <col min="6139" max="6139" width="14.42578125" style="5" customWidth="1"/>
    <col min="6140" max="6140" width="15.85546875" style="5" customWidth="1"/>
    <col min="6141" max="6141" width="32.140625" style="5" customWidth="1"/>
    <col min="6142" max="6142" width="14" style="5" customWidth="1"/>
    <col min="6143" max="6388" width="9.140625" style="5"/>
    <col min="6389" max="6389" width="25.42578125" style="5" customWidth="1"/>
    <col min="6390" max="6390" width="0" style="5" hidden="1" customWidth="1"/>
    <col min="6391" max="6391" width="22.42578125" style="5" customWidth="1"/>
    <col min="6392" max="6393" width="34" style="5" customWidth="1"/>
    <col min="6394" max="6394" width="11.7109375" style="5" customWidth="1"/>
    <col min="6395" max="6395" width="14.42578125" style="5" customWidth="1"/>
    <col min="6396" max="6396" width="15.85546875" style="5" customWidth="1"/>
    <col min="6397" max="6397" width="32.140625" style="5" customWidth="1"/>
    <col min="6398" max="6398" width="14" style="5" customWidth="1"/>
    <col min="6399" max="6644" width="9.140625" style="5"/>
    <col min="6645" max="6645" width="25.42578125" style="5" customWidth="1"/>
    <col min="6646" max="6646" width="0" style="5" hidden="1" customWidth="1"/>
    <col min="6647" max="6647" width="22.42578125" style="5" customWidth="1"/>
    <col min="6648" max="6649" width="34" style="5" customWidth="1"/>
    <col min="6650" max="6650" width="11.7109375" style="5" customWidth="1"/>
    <col min="6651" max="6651" width="14.42578125" style="5" customWidth="1"/>
    <col min="6652" max="6652" width="15.85546875" style="5" customWidth="1"/>
    <col min="6653" max="6653" width="32.140625" style="5" customWidth="1"/>
    <col min="6654" max="6654" width="14" style="5" customWidth="1"/>
    <col min="6655" max="6900" width="9.140625" style="5"/>
    <col min="6901" max="6901" width="25.42578125" style="5" customWidth="1"/>
    <col min="6902" max="6902" width="0" style="5" hidden="1" customWidth="1"/>
    <col min="6903" max="6903" width="22.42578125" style="5" customWidth="1"/>
    <col min="6904" max="6905" width="34" style="5" customWidth="1"/>
    <col min="6906" max="6906" width="11.7109375" style="5" customWidth="1"/>
    <col min="6907" max="6907" width="14.42578125" style="5" customWidth="1"/>
    <col min="6908" max="6908" width="15.85546875" style="5" customWidth="1"/>
    <col min="6909" max="6909" width="32.140625" style="5" customWidth="1"/>
    <col min="6910" max="6910" width="14" style="5" customWidth="1"/>
    <col min="6911" max="7156" width="9.140625" style="5"/>
    <col min="7157" max="7157" width="25.42578125" style="5" customWidth="1"/>
    <col min="7158" max="7158" width="0" style="5" hidden="1" customWidth="1"/>
    <col min="7159" max="7159" width="22.42578125" style="5" customWidth="1"/>
    <col min="7160" max="7161" width="34" style="5" customWidth="1"/>
    <col min="7162" max="7162" width="11.7109375" style="5" customWidth="1"/>
    <col min="7163" max="7163" width="14.42578125" style="5" customWidth="1"/>
    <col min="7164" max="7164" width="15.85546875" style="5" customWidth="1"/>
    <col min="7165" max="7165" width="32.140625" style="5" customWidth="1"/>
    <col min="7166" max="7166" width="14" style="5" customWidth="1"/>
    <col min="7167" max="7412" width="9.140625" style="5"/>
    <col min="7413" max="7413" width="25.42578125" style="5" customWidth="1"/>
    <col min="7414" max="7414" width="0" style="5" hidden="1" customWidth="1"/>
    <col min="7415" max="7415" width="22.42578125" style="5" customWidth="1"/>
    <col min="7416" max="7417" width="34" style="5" customWidth="1"/>
    <col min="7418" max="7418" width="11.7109375" style="5" customWidth="1"/>
    <col min="7419" max="7419" width="14.42578125" style="5" customWidth="1"/>
    <col min="7420" max="7420" width="15.85546875" style="5" customWidth="1"/>
    <col min="7421" max="7421" width="32.140625" style="5" customWidth="1"/>
    <col min="7422" max="7422" width="14" style="5" customWidth="1"/>
    <col min="7423" max="7668" width="9.140625" style="5"/>
    <col min="7669" max="7669" width="25.42578125" style="5" customWidth="1"/>
    <col min="7670" max="7670" width="0" style="5" hidden="1" customWidth="1"/>
    <col min="7671" max="7671" width="22.42578125" style="5" customWidth="1"/>
    <col min="7672" max="7673" width="34" style="5" customWidth="1"/>
    <col min="7674" max="7674" width="11.7109375" style="5" customWidth="1"/>
    <col min="7675" max="7675" width="14.42578125" style="5" customWidth="1"/>
    <col min="7676" max="7676" width="15.85546875" style="5" customWidth="1"/>
    <col min="7677" max="7677" width="32.140625" style="5" customWidth="1"/>
    <col min="7678" max="7678" width="14" style="5" customWidth="1"/>
    <col min="7679" max="7924" width="9.140625" style="5"/>
    <col min="7925" max="7925" width="25.42578125" style="5" customWidth="1"/>
    <col min="7926" max="7926" width="0" style="5" hidden="1" customWidth="1"/>
    <col min="7927" max="7927" width="22.42578125" style="5" customWidth="1"/>
    <col min="7928" max="7929" width="34" style="5" customWidth="1"/>
    <col min="7930" max="7930" width="11.7109375" style="5" customWidth="1"/>
    <col min="7931" max="7931" width="14.42578125" style="5" customWidth="1"/>
    <col min="7932" max="7932" width="15.85546875" style="5" customWidth="1"/>
    <col min="7933" max="7933" width="32.140625" style="5" customWidth="1"/>
    <col min="7934" max="7934" width="14" style="5" customWidth="1"/>
    <col min="7935" max="8180" width="9.140625" style="5"/>
    <col min="8181" max="8181" width="25.42578125" style="5" customWidth="1"/>
    <col min="8182" max="8182" width="0" style="5" hidden="1" customWidth="1"/>
    <col min="8183" max="8183" width="22.42578125" style="5" customWidth="1"/>
    <col min="8184" max="8185" width="34" style="5" customWidth="1"/>
    <col min="8186" max="8186" width="11.7109375" style="5" customWidth="1"/>
    <col min="8187" max="8187" width="14.42578125" style="5" customWidth="1"/>
    <col min="8188" max="8188" width="15.85546875" style="5" customWidth="1"/>
    <col min="8189" max="8189" width="32.140625" style="5" customWidth="1"/>
    <col min="8190" max="8190" width="14" style="5" customWidth="1"/>
    <col min="8191" max="8436" width="9.140625" style="5"/>
    <col min="8437" max="8437" width="25.42578125" style="5" customWidth="1"/>
    <col min="8438" max="8438" width="0" style="5" hidden="1" customWidth="1"/>
    <col min="8439" max="8439" width="22.42578125" style="5" customWidth="1"/>
    <col min="8440" max="8441" width="34" style="5" customWidth="1"/>
    <col min="8442" max="8442" width="11.7109375" style="5" customWidth="1"/>
    <col min="8443" max="8443" width="14.42578125" style="5" customWidth="1"/>
    <col min="8444" max="8444" width="15.85546875" style="5" customWidth="1"/>
    <col min="8445" max="8445" width="32.140625" style="5" customWidth="1"/>
    <col min="8446" max="8446" width="14" style="5" customWidth="1"/>
    <col min="8447" max="8692" width="9.140625" style="5"/>
    <col min="8693" max="8693" width="25.42578125" style="5" customWidth="1"/>
    <col min="8694" max="8694" width="0" style="5" hidden="1" customWidth="1"/>
    <col min="8695" max="8695" width="22.42578125" style="5" customWidth="1"/>
    <col min="8696" max="8697" width="34" style="5" customWidth="1"/>
    <col min="8698" max="8698" width="11.7109375" style="5" customWidth="1"/>
    <col min="8699" max="8699" width="14.42578125" style="5" customWidth="1"/>
    <col min="8700" max="8700" width="15.85546875" style="5" customWidth="1"/>
    <col min="8701" max="8701" width="32.140625" style="5" customWidth="1"/>
    <col min="8702" max="8702" width="14" style="5" customWidth="1"/>
    <col min="8703" max="8948" width="9.140625" style="5"/>
    <col min="8949" max="8949" width="25.42578125" style="5" customWidth="1"/>
    <col min="8950" max="8950" width="0" style="5" hidden="1" customWidth="1"/>
    <col min="8951" max="8951" width="22.42578125" style="5" customWidth="1"/>
    <col min="8952" max="8953" width="34" style="5" customWidth="1"/>
    <col min="8954" max="8954" width="11.7109375" style="5" customWidth="1"/>
    <col min="8955" max="8955" width="14.42578125" style="5" customWidth="1"/>
    <col min="8956" max="8956" width="15.85546875" style="5" customWidth="1"/>
    <col min="8957" max="8957" width="32.140625" style="5" customWidth="1"/>
    <col min="8958" max="8958" width="14" style="5" customWidth="1"/>
    <col min="8959" max="9204" width="9.140625" style="5"/>
    <col min="9205" max="9205" width="25.42578125" style="5" customWidth="1"/>
    <col min="9206" max="9206" width="0" style="5" hidden="1" customWidth="1"/>
    <col min="9207" max="9207" width="22.42578125" style="5" customWidth="1"/>
    <col min="9208" max="9209" width="34" style="5" customWidth="1"/>
    <col min="9210" max="9210" width="11.7109375" style="5" customWidth="1"/>
    <col min="9211" max="9211" width="14.42578125" style="5" customWidth="1"/>
    <col min="9212" max="9212" width="15.85546875" style="5" customWidth="1"/>
    <col min="9213" max="9213" width="32.140625" style="5" customWidth="1"/>
    <col min="9214" max="9214" width="14" style="5" customWidth="1"/>
    <col min="9215" max="9460" width="9.140625" style="5"/>
    <col min="9461" max="9461" width="25.42578125" style="5" customWidth="1"/>
    <col min="9462" max="9462" width="0" style="5" hidden="1" customWidth="1"/>
    <col min="9463" max="9463" width="22.42578125" style="5" customWidth="1"/>
    <col min="9464" max="9465" width="34" style="5" customWidth="1"/>
    <col min="9466" max="9466" width="11.7109375" style="5" customWidth="1"/>
    <col min="9467" max="9467" width="14.42578125" style="5" customWidth="1"/>
    <col min="9468" max="9468" width="15.85546875" style="5" customWidth="1"/>
    <col min="9469" max="9469" width="32.140625" style="5" customWidth="1"/>
    <col min="9470" max="9470" width="14" style="5" customWidth="1"/>
    <col min="9471" max="9716" width="9.140625" style="5"/>
    <col min="9717" max="9717" width="25.42578125" style="5" customWidth="1"/>
    <col min="9718" max="9718" width="0" style="5" hidden="1" customWidth="1"/>
    <col min="9719" max="9719" width="22.42578125" style="5" customWidth="1"/>
    <col min="9720" max="9721" width="34" style="5" customWidth="1"/>
    <col min="9722" max="9722" width="11.7109375" style="5" customWidth="1"/>
    <col min="9723" max="9723" width="14.42578125" style="5" customWidth="1"/>
    <col min="9724" max="9724" width="15.85546875" style="5" customWidth="1"/>
    <col min="9725" max="9725" width="32.140625" style="5" customWidth="1"/>
    <col min="9726" max="9726" width="14" style="5" customWidth="1"/>
    <col min="9727" max="9972" width="9.140625" style="5"/>
    <col min="9973" max="9973" width="25.42578125" style="5" customWidth="1"/>
    <col min="9974" max="9974" width="0" style="5" hidden="1" customWidth="1"/>
    <col min="9975" max="9975" width="22.42578125" style="5" customWidth="1"/>
    <col min="9976" max="9977" width="34" style="5" customWidth="1"/>
    <col min="9978" max="9978" width="11.7109375" style="5" customWidth="1"/>
    <col min="9979" max="9979" width="14.42578125" style="5" customWidth="1"/>
    <col min="9980" max="9980" width="15.85546875" style="5" customWidth="1"/>
    <col min="9981" max="9981" width="32.140625" style="5" customWidth="1"/>
    <col min="9982" max="9982" width="14" style="5" customWidth="1"/>
    <col min="9983" max="10228" width="9.140625" style="5"/>
    <col min="10229" max="10229" width="25.42578125" style="5" customWidth="1"/>
    <col min="10230" max="10230" width="0" style="5" hidden="1" customWidth="1"/>
    <col min="10231" max="10231" width="22.42578125" style="5" customWidth="1"/>
    <col min="10232" max="10233" width="34" style="5" customWidth="1"/>
    <col min="10234" max="10234" width="11.7109375" style="5" customWidth="1"/>
    <col min="10235" max="10235" width="14.42578125" style="5" customWidth="1"/>
    <col min="10236" max="10236" width="15.85546875" style="5" customWidth="1"/>
    <col min="10237" max="10237" width="32.140625" style="5" customWidth="1"/>
    <col min="10238" max="10238" width="14" style="5" customWidth="1"/>
    <col min="10239" max="10484" width="9.140625" style="5"/>
    <col min="10485" max="10485" width="25.42578125" style="5" customWidth="1"/>
    <col min="10486" max="10486" width="0" style="5" hidden="1" customWidth="1"/>
    <col min="10487" max="10487" width="22.42578125" style="5" customWidth="1"/>
    <col min="10488" max="10489" width="34" style="5" customWidth="1"/>
    <col min="10490" max="10490" width="11.7109375" style="5" customWidth="1"/>
    <col min="10491" max="10491" width="14.42578125" style="5" customWidth="1"/>
    <col min="10492" max="10492" width="15.85546875" style="5" customWidth="1"/>
    <col min="10493" max="10493" width="32.140625" style="5" customWidth="1"/>
    <col min="10494" max="10494" width="14" style="5" customWidth="1"/>
    <col min="10495" max="10740" width="9.140625" style="5"/>
    <col min="10741" max="10741" width="25.42578125" style="5" customWidth="1"/>
    <col min="10742" max="10742" width="0" style="5" hidden="1" customWidth="1"/>
    <col min="10743" max="10743" width="22.42578125" style="5" customWidth="1"/>
    <col min="10744" max="10745" width="34" style="5" customWidth="1"/>
    <col min="10746" max="10746" width="11.7109375" style="5" customWidth="1"/>
    <col min="10747" max="10747" width="14.42578125" style="5" customWidth="1"/>
    <col min="10748" max="10748" width="15.85546875" style="5" customWidth="1"/>
    <col min="10749" max="10749" width="32.140625" style="5" customWidth="1"/>
    <col min="10750" max="10750" width="14" style="5" customWidth="1"/>
    <col min="10751" max="10996" width="9.140625" style="5"/>
    <col min="10997" max="10997" width="25.42578125" style="5" customWidth="1"/>
    <col min="10998" max="10998" width="0" style="5" hidden="1" customWidth="1"/>
    <col min="10999" max="10999" width="22.42578125" style="5" customWidth="1"/>
    <col min="11000" max="11001" width="34" style="5" customWidth="1"/>
    <col min="11002" max="11002" width="11.7109375" style="5" customWidth="1"/>
    <col min="11003" max="11003" width="14.42578125" style="5" customWidth="1"/>
    <col min="11004" max="11004" width="15.85546875" style="5" customWidth="1"/>
    <col min="11005" max="11005" width="32.140625" style="5" customWidth="1"/>
    <col min="11006" max="11006" width="14" style="5" customWidth="1"/>
    <col min="11007" max="11252" width="9.140625" style="5"/>
    <col min="11253" max="11253" width="25.42578125" style="5" customWidth="1"/>
    <col min="11254" max="11254" width="0" style="5" hidden="1" customWidth="1"/>
    <col min="11255" max="11255" width="22.42578125" style="5" customWidth="1"/>
    <col min="11256" max="11257" width="34" style="5" customWidth="1"/>
    <col min="11258" max="11258" width="11.7109375" style="5" customWidth="1"/>
    <col min="11259" max="11259" width="14.42578125" style="5" customWidth="1"/>
    <col min="11260" max="11260" width="15.85546875" style="5" customWidth="1"/>
    <col min="11261" max="11261" width="32.140625" style="5" customWidth="1"/>
    <col min="11262" max="11262" width="14" style="5" customWidth="1"/>
    <col min="11263" max="11508" width="9.140625" style="5"/>
    <col min="11509" max="11509" width="25.42578125" style="5" customWidth="1"/>
    <col min="11510" max="11510" width="0" style="5" hidden="1" customWidth="1"/>
    <col min="11511" max="11511" width="22.42578125" style="5" customWidth="1"/>
    <col min="11512" max="11513" width="34" style="5" customWidth="1"/>
    <col min="11514" max="11514" width="11.7109375" style="5" customWidth="1"/>
    <col min="11515" max="11515" width="14.42578125" style="5" customWidth="1"/>
    <col min="11516" max="11516" width="15.85546875" style="5" customWidth="1"/>
    <col min="11517" max="11517" width="32.140625" style="5" customWidth="1"/>
    <col min="11518" max="11518" width="14" style="5" customWidth="1"/>
    <col min="11519" max="11764" width="9.140625" style="5"/>
    <col min="11765" max="11765" width="25.42578125" style="5" customWidth="1"/>
    <col min="11766" max="11766" width="0" style="5" hidden="1" customWidth="1"/>
    <col min="11767" max="11767" width="22.42578125" style="5" customWidth="1"/>
    <col min="11768" max="11769" width="34" style="5" customWidth="1"/>
    <col min="11770" max="11770" width="11.7109375" style="5" customWidth="1"/>
    <col min="11771" max="11771" width="14.42578125" style="5" customWidth="1"/>
    <col min="11772" max="11772" width="15.85546875" style="5" customWidth="1"/>
    <col min="11773" max="11773" width="32.140625" style="5" customWidth="1"/>
    <col min="11774" max="11774" width="14" style="5" customWidth="1"/>
    <col min="11775" max="12020" width="9.140625" style="5"/>
    <col min="12021" max="12021" width="25.42578125" style="5" customWidth="1"/>
    <col min="12022" max="12022" width="0" style="5" hidden="1" customWidth="1"/>
    <col min="12023" max="12023" width="22.42578125" style="5" customWidth="1"/>
    <col min="12024" max="12025" width="34" style="5" customWidth="1"/>
    <col min="12026" max="12026" width="11.7109375" style="5" customWidth="1"/>
    <col min="12027" max="12027" width="14.42578125" style="5" customWidth="1"/>
    <col min="12028" max="12028" width="15.85546875" style="5" customWidth="1"/>
    <col min="12029" max="12029" width="32.140625" style="5" customWidth="1"/>
    <col min="12030" max="12030" width="14" style="5" customWidth="1"/>
    <col min="12031" max="12276" width="9.140625" style="5"/>
    <col min="12277" max="12277" width="25.42578125" style="5" customWidth="1"/>
    <col min="12278" max="12278" width="0" style="5" hidden="1" customWidth="1"/>
    <col min="12279" max="12279" width="22.42578125" style="5" customWidth="1"/>
    <col min="12280" max="12281" width="34" style="5" customWidth="1"/>
    <col min="12282" max="12282" width="11.7109375" style="5" customWidth="1"/>
    <col min="12283" max="12283" width="14.42578125" style="5" customWidth="1"/>
    <col min="12284" max="12284" width="15.85546875" style="5" customWidth="1"/>
    <col min="12285" max="12285" width="32.140625" style="5" customWidth="1"/>
    <col min="12286" max="12286" width="14" style="5" customWidth="1"/>
    <col min="12287" max="12532" width="9.140625" style="5"/>
    <col min="12533" max="12533" width="25.42578125" style="5" customWidth="1"/>
    <col min="12534" max="12534" width="0" style="5" hidden="1" customWidth="1"/>
    <col min="12535" max="12535" width="22.42578125" style="5" customWidth="1"/>
    <col min="12536" max="12537" width="34" style="5" customWidth="1"/>
    <col min="12538" max="12538" width="11.7109375" style="5" customWidth="1"/>
    <col min="12539" max="12539" width="14.42578125" style="5" customWidth="1"/>
    <col min="12540" max="12540" width="15.85546875" style="5" customWidth="1"/>
    <col min="12541" max="12541" width="32.140625" style="5" customWidth="1"/>
    <col min="12542" max="12542" width="14" style="5" customWidth="1"/>
    <col min="12543" max="12788" width="9.140625" style="5"/>
    <col min="12789" max="12789" width="25.42578125" style="5" customWidth="1"/>
    <col min="12790" max="12790" width="0" style="5" hidden="1" customWidth="1"/>
    <col min="12791" max="12791" width="22.42578125" style="5" customWidth="1"/>
    <col min="12792" max="12793" width="34" style="5" customWidth="1"/>
    <col min="12794" max="12794" width="11.7109375" style="5" customWidth="1"/>
    <col min="12795" max="12795" width="14.42578125" style="5" customWidth="1"/>
    <col min="12796" max="12796" width="15.85546875" style="5" customWidth="1"/>
    <col min="12797" max="12797" width="32.140625" style="5" customWidth="1"/>
    <col min="12798" max="12798" width="14" style="5" customWidth="1"/>
    <col min="12799" max="13044" width="9.140625" style="5"/>
    <col min="13045" max="13045" width="25.42578125" style="5" customWidth="1"/>
    <col min="13046" max="13046" width="0" style="5" hidden="1" customWidth="1"/>
    <col min="13047" max="13047" width="22.42578125" style="5" customWidth="1"/>
    <col min="13048" max="13049" width="34" style="5" customWidth="1"/>
    <col min="13050" max="13050" width="11.7109375" style="5" customWidth="1"/>
    <col min="13051" max="13051" width="14.42578125" style="5" customWidth="1"/>
    <col min="13052" max="13052" width="15.85546875" style="5" customWidth="1"/>
    <col min="13053" max="13053" width="32.140625" style="5" customWidth="1"/>
    <col min="13054" max="13054" width="14" style="5" customWidth="1"/>
    <col min="13055" max="13300" width="9.140625" style="5"/>
    <col min="13301" max="13301" width="25.42578125" style="5" customWidth="1"/>
    <col min="13302" max="13302" width="0" style="5" hidden="1" customWidth="1"/>
    <col min="13303" max="13303" width="22.42578125" style="5" customWidth="1"/>
    <col min="13304" max="13305" width="34" style="5" customWidth="1"/>
    <col min="13306" max="13306" width="11.7109375" style="5" customWidth="1"/>
    <col min="13307" max="13307" width="14.42578125" style="5" customWidth="1"/>
    <col min="13308" max="13308" width="15.85546875" style="5" customWidth="1"/>
    <col min="13309" max="13309" width="32.140625" style="5" customWidth="1"/>
    <col min="13310" max="13310" width="14" style="5" customWidth="1"/>
    <col min="13311" max="13556" width="9.140625" style="5"/>
    <col min="13557" max="13557" width="25.42578125" style="5" customWidth="1"/>
    <col min="13558" max="13558" width="0" style="5" hidden="1" customWidth="1"/>
    <col min="13559" max="13559" width="22.42578125" style="5" customWidth="1"/>
    <col min="13560" max="13561" width="34" style="5" customWidth="1"/>
    <col min="13562" max="13562" width="11.7109375" style="5" customWidth="1"/>
    <col min="13563" max="13563" width="14.42578125" style="5" customWidth="1"/>
    <col min="13564" max="13564" width="15.85546875" style="5" customWidth="1"/>
    <col min="13565" max="13565" width="32.140625" style="5" customWidth="1"/>
    <col min="13566" max="13566" width="14" style="5" customWidth="1"/>
    <col min="13567" max="13812" width="9.140625" style="5"/>
    <col min="13813" max="13813" width="25.42578125" style="5" customWidth="1"/>
    <col min="13814" max="13814" width="0" style="5" hidden="1" customWidth="1"/>
    <col min="13815" max="13815" width="22.42578125" style="5" customWidth="1"/>
    <col min="13816" max="13817" width="34" style="5" customWidth="1"/>
    <col min="13818" max="13818" width="11.7109375" style="5" customWidth="1"/>
    <col min="13819" max="13819" width="14.42578125" style="5" customWidth="1"/>
    <col min="13820" max="13820" width="15.85546875" style="5" customWidth="1"/>
    <col min="13821" max="13821" width="32.140625" style="5" customWidth="1"/>
    <col min="13822" max="13822" width="14" style="5" customWidth="1"/>
    <col min="13823" max="14068" width="9.140625" style="5"/>
    <col min="14069" max="14069" width="25.42578125" style="5" customWidth="1"/>
    <col min="14070" max="14070" width="0" style="5" hidden="1" customWidth="1"/>
    <col min="14071" max="14071" width="22.42578125" style="5" customWidth="1"/>
    <col min="14072" max="14073" width="34" style="5" customWidth="1"/>
    <col min="14074" max="14074" width="11.7109375" style="5" customWidth="1"/>
    <col min="14075" max="14075" width="14.42578125" style="5" customWidth="1"/>
    <col min="14076" max="14076" width="15.85546875" style="5" customWidth="1"/>
    <col min="14077" max="14077" width="32.140625" style="5" customWidth="1"/>
    <col min="14078" max="14078" width="14" style="5" customWidth="1"/>
    <col min="14079" max="14324" width="9.140625" style="5"/>
    <col min="14325" max="14325" width="25.42578125" style="5" customWidth="1"/>
    <col min="14326" max="14326" width="0" style="5" hidden="1" customWidth="1"/>
    <col min="14327" max="14327" width="22.42578125" style="5" customWidth="1"/>
    <col min="14328" max="14329" width="34" style="5" customWidth="1"/>
    <col min="14330" max="14330" width="11.7109375" style="5" customWidth="1"/>
    <col min="14331" max="14331" width="14.42578125" style="5" customWidth="1"/>
    <col min="14332" max="14332" width="15.85546875" style="5" customWidth="1"/>
    <col min="14333" max="14333" width="32.140625" style="5" customWidth="1"/>
    <col min="14334" max="14334" width="14" style="5" customWidth="1"/>
    <col min="14335" max="14580" width="9.140625" style="5"/>
    <col min="14581" max="14581" width="25.42578125" style="5" customWidth="1"/>
    <col min="14582" max="14582" width="0" style="5" hidden="1" customWidth="1"/>
    <col min="14583" max="14583" width="22.42578125" style="5" customWidth="1"/>
    <col min="14584" max="14585" width="34" style="5" customWidth="1"/>
    <col min="14586" max="14586" width="11.7109375" style="5" customWidth="1"/>
    <col min="14587" max="14587" width="14.42578125" style="5" customWidth="1"/>
    <col min="14588" max="14588" width="15.85546875" style="5" customWidth="1"/>
    <col min="14589" max="14589" width="32.140625" style="5" customWidth="1"/>
    <col min="14590" max="14590" width="14" style="5" customWidth="1"/>
    <col min="14591" max="14836" width="9.140625" style="5"/>
    <col min="14837" max="14837" width="25.42578125" style="5" customWidth="1"/>
    <col min="14838" max="14838" width="0" style="5" hidden="1" customWidth="1"/>
    <col min="14839" max="14839" width="22.42578125" style="5" customWidth="1"/>
    <col min="14840" max="14841" width="34" style="5" customWidth="1"/>
    <col min="14842" max="14842" width="11.7109375" style="5" customWidth="1"/>
    <col min="14843" max="14843" width="14.42578125" style="5" customWidth="1"/>
    <col min="14844" max="14844" width="15.85546875" style="5" customWidth="1"/>
    <col min="14845" max="14845" width="32.140625" style="5" customWidth="1"/>
    <col min="14846" max="14846" width="14" style="5" customWidth="1"/>
    <col min="14847" max="15092" width="9.140625" style="5"/>
    <col min="15093" max="15093" width="25.42578125" style="5" customWidth="1"/>
    <col min="15094" max="15094" width="0" style="5" hidden="1" customWidth="1"/>
    <col min="15095" max="15095" width="22.42578125" style="5" customWidth="1"/>
    <col min="15096" max="15097" width="34" style="5" customWidth="1"/>
    <col min="15098" max="15098" width="11.7109375" style="5" customWidth="1"/>
    <col min="15099" max="15099" width="14.42578125" style="5" customWidth="1"/>
    <col min="15100" max="15100" width="15.85546875" style="5" customWidth="1"/>
    <col min="15101" max="15101" width="32.140625" style="5" customWidth="1"/>
    <col min="15102" max="15102" width="14" style="5" customWidth="1"/>
    <col min="15103" max="15348" width="9.140625" style="5"/>
    <col min="15349" max="15349" width="25.42578125" style="5" customWidth="1"/>
    <col min="15350" max="15350" width="0" style="5" hidden="1" customWidth="1"/>
    <col min="15351" max="15351" width="22.42578125" style="5" customWidth="1"/>
    <col min="15352" max="15353" width="34" style="5" customWidth="1"/>
    <col min="15354" max="15354" width="11.7109375" style="5" customWidth="1"/>
    <col min="15355" max="15355" width="14.42578125" style="5" customWidth="1"/>
    <col min="15356" max="15356" width="15.85546875" style="5" customWidth="1"/>
    <col min="15357" max="15357" width="32.140625" style="5" customWidth="1"/>
    <col min="15358" max="15358" width="14" style="5" customWidth="1"/>
    <col min="15359" max="15604" width="9.140625" style="5"/>
    <col min="15605" max="15605" width="25.42578125" style="5" customWidth="1"/>
    <col min="15606" max="15606" width="0" style="5" hidden="1" customWidth="1"/>
    <col min="15607" max="15607" width="22.42578125" style="5" customWidth="1"/>
    <col min="15608" max="15609" width="34" style="5" customWidth="1"/>
    <col min="15610" max="15610" width="11.7109375" style="5" customWidth="1"/>
    <col min="15611" max="15611" width="14.42578125" style="5" customWidth="1"/>
    <col min="15612" max="15612" width="15.85546875" style="5" customWidth="1"/>
    <col min="15613" max="15613" width="32.140625" style="5" customWidth="1"/>
    <col min="15614" max="15614" width="14" style="5" customWidth="1"/>
    <col min="15615" max="15860" width="9.140625" style="5"/>
    <col min="15861" max="15861" width="25.42578125" style="5" customWidth="1"/>
    <col min="15862" max="15862" width="0" style="5" hidden="1" customWidth="1"/>
    <col min="15863" max="15863" width="22.42578125" style="5" customWidth="1"/>
    <col min="15864" max="15865" width="34" style="5" customWidth="1"/>
    <col min="15866" max="15866" width="11.7109375" style="5" customWidth="1"/>
    <col min="15867" max="15867" width="14.42578125" style="5" customWidth="1"/>
    <col min="15868" max="15868" width="15.85546875" style="5" customWidth="1"/>
    <col min="15869" max="15869" width="32.140625" style="5" customWidth="1"/>
    <col min="15870" max="15870" width="14" style="5" customWidth="1"/>
    <col min="15871" max="16116" width="9.140625" style="5"/>
    <col min="16117" max="16117" width="25.42578125" style="5" customWidth="1"/>
    <col min="16118" max="16118" width="0" style="5" hidden="1" customWidth="1"/>
    <col min="16119" max="16119" width="22.42578125" style="5" customWidth="1"/>
    <col min="16120" max="16121" width="34" style="5" customWidth="1"/>
    <col min="16122" max="16122" width="11.7109375" style="5" customWidth="1"/>
    <col min="16123" max="16123" width="14.42578125" style="5" customWidth="1"/>
    <col min="16124" max="16124" width="15.85546875" style="5" customWidth="1"/>
    <col min="16125" max="16125" width="32.140625" style="5" customWidth="1"/>
    <col min="16126" max="16126" width="14" style="5" customWidth="1"/>
    <col min="16127" max="16384" width="9.140625" style="5"/>
  </cols>
  <sheetData>
    <row r="1" spans="1:15" ht="15" customHeight="1" x14ac:dyDescent="0.15">
      <c r="A1" s="1" t="s">
        <v>320</v>
      </c>
      <c r="B1" s="1"/>
      <c r="D1" s="6"/>
      <c r="E1" s="7"/>
      <c r="K1" s="150"/>
      <c r="L1" s="150"/>
    </row>
    <row r="2" spans="1:15" ht="15" customHeight="1" thickBot="1" x14ac:dyDescent="0.2">
      <c r="A2" s="24" t="s">
        <v>321</v>
      </c>
      <c r="B2" s="1"/>
      <c r="C2" s="25"/>
      <c r="D2" s="7"/>
      <c r="E2" s="7"/>
      <c r="F2" s="26"/>
      <c r="G2" s="25"/>
      <c r="H2" s="27"/>
      <c r="I2" s="27"/>
      <c r="J2" s="27"/>
      <c r="K2" s="152"/>
      <c r="L2" s="152"/>
      <c r="M2" s="152"/>
    </row>
    <row r="3" spans="1:15" ht="25.5" customHeight="1" thickBot="1" x14ac:dyDescent="0.2">
      <c r="A3" s="28"/>
      <c r="B3" s="29" t="s">
        <v>0</v>
      </c>
      <c r="C3" s="30" t="s">
        <v>3</v>
      </c>
      <c r="D3" s="31" t="s">
        <v>5</v>
      </c>
      <c r="E3" s="31" t="s">
        <v>4</v>
      </c>
      <c r="F3" s="190" t="s">
        <v>256</v>
      </c>
      <c r="G3" s="190"/>
      <c r="H3" s="190"/>
      <c r="I3" s="143"/>
      <c r="J3" s="143"/>
      <c r="K3" s="191" t="s">
        <v>317</v>
      </c>
      <c r="L3" s="191"/>
      <c r="M3" s="191"/>
      <c r="N3" s="179"/>
      <c r="O3" s="27"/>
    </row>
    <row r="4" spans="1:15" ht="21.75" customHeight="1" thickBot="1" x14ac:dyDescent="0.2">
      <c r="A4" s="32"/>
      <c r="B4" s="33" t="s">
        <v>185</v>
      </c>
      <c r="C4" s="34" t="s">
        <v>186</v>
      </c>
      <c r="D4" s="3" t="s">
        <v>6</v>
      </c>
      <c r="E4" s="3" t="s">
        <v>316</v>
      </c>
      <c r="F4" s="2">
        <v>2012</v>
      </c>
      <c r="G4" s="2">
        <v>2013</v>
      </c>
      <c r="H4" s="2">
        <v>2014</v>
      </c>
      <c r="I4" s="178">
        <v>2015</v>
      </c>
      <c r="J4" s="144"/>
      <c r="K4" s="2">
        <v>2012</v>
      </c>
      <c r="L4" s="2">
        <v>2013</v>
      </c>
      <c r="M4" s="2">
        <v>2014</v>
      </c>
      <c r="N4" s="178">
        <v>2015</v>
      </c>
    </row>
    <row r="5" spans="1:15" ht="15" customHeight="1" thickBot="1" x14ac:dyDescent="0.2">
      <c r="A5" s="35" t="s">
        <v>187</v>
      </c>
      <c r="B5" s="36"/>
      <c r="C5" s="37"/>
      <c r="D5" s="37"/>
      <c r="E5" s="38"/>
      <c r="F5" s="39">
        <v>237</v>
      </c>
      <c r="G5" s="40">
        <v>258</v>
      </c>
      <c r="H5" s="40">
        <f>H6+H215</f>
        <v>275</v>
      </c>
      <c r="I5" s="145">
        <v>283</v>
      </c>
      <c r="J5" s="145"/>
      <c r="K5" s="153">
        <f>SUM(K6,K215)</f>
        <v>34919.19</v>
      </c>
      <c r="L5" s="153">
        <f>SUM(L6,L215)</f>
        <v>36842</v>
      </c>
      <c r="M5" s="153">
        <f>SUM(M6,M215)</f>
        <v>39758.699999999997</v>
      </c>
      <c r="N5" s="153">
        <v>38827.699999999997</v>
      </c>
    </row>
    <row r="6" spans="1:15" ht="15" customHeight="1" x14ac:dyDescent="0.15">
      <c r="A6" s="41" t="s">
        <v>1</v>
      </c>
      <c r="B6" s="42"/>
      <c r="C6" s="43"/>
      <c r="D6" s="44"/>
      <c r="E6" s="45"/>
      <c r="F6" s="46">
        <v>161</v>
      </c>
      <c r="G6" s="46">
        <f>(G7+G50+G117+G120+G142+G166+G170+G174+G180+G184+G187+G189+G201+G205+G209+G212)</f>
        <v>167</v>
      </c>
      <c r="H6" s="46">
        <f>(H7+H50+H117+H120+H142+H166+H170+H174+H180+H184+H187+H189+H201+H205+H209+H212+H207)</f>
        <v>173</v>
      </c>
      <c r="I6" s="46">
        <v>176</v>
      </c>
      <c r="J6" s="46"/>
      <c r="K6" s="154">
        <f>SUM(K7,K50,K117,K120,K142,K166,K170,K178,K184,K187,K189,K201,K205,K209,K212)</f>
        <v>24548.69</v>
      </c>
      <c r="L6" s="154">
        <f>SUM(L7,L50,L117,L120,L142,L166,L170,L174,L180,L184,L187,L189,L201,L205,L209,L212)</f>
        <v>24923.29</v>
      </c>
      <c r="M6" s="154">
        <f>SUM(M7,M50,M117,M120,M142,M166,M170,M174,M180,M184,M187,M189,M201,M205,,M207,M209,M212)</f>
        <v>25869.39</v>
      </c>
      <c r="N6" s="154">
        <v>24782.59</v>
      </c>
    </row>
    <row r="7" spans="1:15" ht="15" customHeight="1" x14ac:dyDescent="0.15">
      <c r="A7" s="47" t="s">
        <v>257</v>
      </c>
      <c r="B7" s="27"/>
      <c r="C7" s="48"/>
      <c r="D7" s="49"/>
      <c r="E7" s="27"/>
      <c r="F7" s="17">
        <v>38</v>
      </c>
      <c r="G7" s="50">
        <v>38</v>
      </c>
      <c r="H7" s="50">
        <v>38</v>
      </c>
      <c r="I7" s="50">
        <v>42</v>
      </c>
      <c r="J7" s="50"/>
      <c r="K7" s="155">
        <v>5822.59</v>
      </c>
      <c r="L7" s="155">
        <f>SUM(L8:L45)</f>
        <v>5821.49</v>
      </c>
      <c r="M7" s="155">
        <f>SUM(M8:M45)</f>
        <v>5809.19</v>
      </c>
      <c r="N7" s="155">
        <v>6494.49</v>
      </c>
    </row>
    <row r="8" spans="1:15" ht="15" customHeight="1" x14ac:dyDescent="0.15">
      <c r="A8" s="51"/>
      <c r="B8" s="9" t="s">
        <v>13</v>
      </c>
      <c r="C8" s="52" t="s">
        <v>51</v>
      </c>
      <c r="D8" s="53">
        <v>725</v>
      </c>
      <c r="E8" s="54">
        <v>1989</v>
      </c>
      <c r="F8" s="55"/>
      <c r="G8" s="54"/>
      <c r="H8" s="54"/>
      <c r="I8" s="54"/>
      <c r="J8" s="54"/>
      <c r="K8" s="156">
        <v>109.5</v>
      </c>
      <c r="L8" s="156">
        <v>109.5</v>
      </c>
      <c r="M8" s="156">
        <v>109.5</v>
      </c>
      <c r="N8" s="156">
        <v>41.1</v>
      </c>
    </row>
    <row r="9" spans="1:15" ht="15" customHeight="1" x14ac:dyDescent="0.15">
      <c r="A9" s="51"/>
      <c r="B9" s="9" t="s">
        <v>48</v>
      </c>
      <c r="C9" s="52" t="s">
        <v>214</v>
      </c>
      <c r="D9" s="53">
        <v>866</v>
      </c>
      <c r="E9" s="54">
        <v>1989</v>
      </c>
      <c r="F9" s="55"/>
      <c r="G9" s="54"/>
      <c r="H9" s="54"/>
      <c r="I9" s="54"/>
      <c r="J9" s="54"/>
      <c r="K9" s="156">
        <v>142</v>
      </c>
      <c r="L9" s="156">
        <v>142</v>
      </c>
      <c r="M9" s="156">
        <v>142</v>
      </c>
      <c r="N9" s="156">
        <v>142</v>
      </c>
    </row>
    <row r="10" spans="1:15" ht="15" customHeight="1" x14ac:dyDescent="0.15">
      <c r="A10" s="51"/>
      <c r="B10" s="9" t="s">
        <v>12</v>
      </c>
      <c r="C10" s="52" t="s">
        <v>215</v>
      </c>
      <c r="D10" s="53">
        <v>1400</v>
      </c>
      <c r="E10" s="54">
        <v>1990</v>
      </c>
      <c r="F10" s="55"/>
      <c r="G10" s="54"/>
      <c r="H10" s="54"/>
      <c r="I10" s="54"/>
      <c r="J10" s="54"/>
      <c r="K10" s="156">
        <v>45.3</v>
      </c>
      <c r="L10" s="156">
        <v>45.3</v>
      </c>
      <c r="M10" s="156">
        <v>45.3</v>
      </c>
      <c r="N10" s="156">
        <v>45.3</v>
      </c>
    </row>
    <row r="11" spans="1:15" ht="15" customHeight="1" x14ac:dyDescent="0.15">
      <c r="A11" s="51"/>
      <c r="B11" s="9" t="s">
        <v>12</v>
      </c>
      <c r="C11" s="52" t="s">
        <v>49</v>
      </c>
      <c r="D11" s="53">
        <v>1550</v>
      </c>
      <c r="E11" s="54">
        <v>1991</v>
      </c>
      <c r="F11" s="55"/>
      <c r="G11" s="54"/>
      <c r="H11" s="54"/>
      <c r="I11" s="54"/>
      <c r="J11" s="54"/>
      <c r="K11" s="156">
        <v>128.5</v>
      </c>
      <c r="L11" s="156">
        <v>130.4</v>
      </c>
      <c r="M11" s="156">
        <v>130.4</v>
      </c>
      <c r="N11" s="156">
        <v>130.4</v>
      </c>
    </row>
    <row r="12" spans="1:15" ht="15" customHeight="1" x14ac:dyDescent="0.15">
      <c r="A12" s="51"/>
      <c r="B12" s="9" t="s">
        <v>325</v>
      </c>
      <c r="C12" s="52" t="s">
        <v>216</v>
      </c>
      <c r="D12" s="53">
        <v>240</v>
      </c>
      <c r="E12" s="54">
        <v>1992</v>
      </c>
      <c r="F12" s="55"/>
      <c r="G12" s="54"/>
      <c r="H12" s="54"/>
      <c r="I12" s="54"/>
      <c r="J12" s="54"/>
      <c r="K12" s="156">
        <v>101.6</v>
      </c>
      <c r="L12" s="156">
        <v>101.6</v>
      </c>
      <c r="M12" s="156">
        <v>101.6</v>
      </c>
      <c r="N12" s="156">
        <v>101.6</v>
      </c>
    </row>
    <row r="13" spans="1:15" ht="15" customHeight="1" x14ac:dyDescent="0.15">
      <c r="A13" s="51"/>
      <c r="B13" s="9" t="s">
        <v>25</v>
      </c>
      <c r="C13" s="52" t="s">
        <v>217</v>
      </c>
      <c r="D13" s="53">
        <v>890</v>
      </c>
      <c r="E13" s="54">
        <v>1996</v>
      </c>
      <c r="F13" s="55"/>
      <c r="G13" s="54"/>
      <c r="H13" s="54"/>
      <c r="I13" s="54"/>
      <c r="J13" s="54"/>
      <c r="K13" s="156">
        <v>139.80000000000001</v>
      </c>
      <c r="L13" s="156">
        <v>139.80000000000001</v>
      </c>
      <c r="M13" s="156">
        <v>139.80000000000001</v>
      </c>
      <c r="N13" s="156">
        <v>139.80000000000001</v>
      </c>
    </row>
    <row r="14" spans="1:15" ht="15" customHeight="1" x14ac:dyDescent="0.15">
      <c r="A14" s="51"/>
      <c r="B14" s="9" t="s">
        <v>29</v>
      </c>
      <c r="C14" s="52" t="s">
        <v>218</v>
      </c>
      <c r="D14" s="53">
        <v>1200</v>
      </c>
      <c r="E14" s="54">
        <v>1996</v>
      </c>
      <c r="F14" s="55"/>
      <c r="G14" s="54"/>
      <c r="H14" s="54"/>
      <c r="I14" s="54"/>
      <c r="J14" s="54"/>
      <c r="K14" s="156">
        <v>212</v>
      </c>
      <c r="L14" s="156">
        <v>212</v>
      </c>
      <c r="M14" s="156">
        <v>212</v>
      </c>
      <c r="N14" s="156">
        <v>212</v>
      </c>
    </row>
    <row r="15" spans="1:15" ht="15" customHeight="1" x14ac:dyDescent="0.15">
      <c r="A15" s="51"/>
      <c r="B15" s="9" t="s">
        <v>29</v>
      </c>
      <c r="C15" s="52" t="s">
        <v>219</v>
      </c>
      <c r="D15" s="53">
        <v>1350</v>
      </c>
      <c r="E15" s="54">
        <v>1996</v>
      </c>
      <c r="F15" s="55"/>
      <c r="G15" s="54"/>
      <c r="H15" s="54"/>
      <c r="I15" s="54"/>
      <c r="J15" s="54"/>
      <c r="K15" s="156">
        <v>118.5</v>
      </c>
      <c r="L15" s="156">
        <v>118.5</v>
      </c>
      <c r="M15" s="156">
        <v>118.5</v>
      </c>
      <c r="N15" s="156">
        <v>118.5</v>
      </c>
    </row>
    <row r="16" spans="1:15" ht="15" customHeight="1" x14ac:dyDescent="0.15">
      <c r="A16" s="51"/>
      <c r="B16" s="9" t="s">
        <v>29</v>
      </c>
      <c r="C16" s="52" t="s">
        <v>220</v>
      </c>
      <c r="D16" s="53">
        <v>1285</v>
      </c>
      <c r="E16" s="54">
        <v>1996</v>
      </c>
      <c r="F16" s="55"/>
      <c r="G16" s="54"/>
      <c r="H16" s="54"/>
      <c r="I16" s="54"/>
      <c r="J16" s="54"/>
      <c r="K16" s="156">
        <v>99.5</v>
      </c>
      <c r="L16" s="156">
        <v>99.5</v>
      </c>
      <c r="M16" s="156">
        <v>99.5</v>
      </c>
      <c r="N16" s="156">
        <v>99.5</v>
      </c>
    </row>
    <row r="17" spans="1:14" ht="15" customHeight="1" x14ac:dyDescent="0.15">
      <c r="A17" s="51"/>
      <c r="B17" s="9" t="s">
        <v>29</v>
      </c>
      <c r="C17" s="52" t="s">
        <v>221</v>
      </c>
      <c r="D17" s="53">
        <v>820</v>
      </c>
      <c r="E17" s="54">
        <v>1996</v>
      </c>
      <c r="F17" s="55"/>
      <c r="G17" s="54"/>
      <c r="H17" s="54"/>
      <c r="I17" s="54"/>
      <c r="J17" s="54"/>
      <c r="K17" s="156">
        <v>143.30000000000001</v>
      </c>
      <c r="L17" s="156">
        <v>143.30000000000001</v>
      </c>
      <c r="M17" s="156">
        <v>143.30000000000001</v>
      </c>
      <c r="N17" s="156">
        <v>143.30000000000001</v>
      </c>
    </row>
    <row r="18" spans="1:14" ht="15" customHeight="1" x14ac:dyDescent="0.15">
      <c r="A18" s="51"/>
      <c r="B18" s="9" t="s">
        <v>29</v>
      </c>
      <c r="C18" s="52" t="s">
        <v>222</v>
      </c>
      <c r="D18" s="53">
        <v>1200</v>
      </c>
      <c r="E18" s="54">
        <v>1996</v>
      </c>
      <c r="F18" s="55"/>
      <c r="G18" s="54"/>
      <c r="H18" s="54"/>
      <c r="I18" s="54"/>
      <c r="J18" s="54"/>
      <c r="K18" s="156">
        <v>93</v>
      </c>
      <c r="L18" s="156">
        <v>93</v>
      </c>
      <c r="M18" s="156">
        <v>93</v>
      </c>
      <c r="N18" s="156">
        <v>93</v>
      </c>
    </row>
    <row r="19" spans="1:14" ht="15" customHeight="1" x14ac:dyDescent="0.15">
      <c r="A19" s="51"/>
      <c r="B19" s="9" t="s">
        <v>13</v>
      </c>
      <c r="C19" s="52" t="s">
        <v>223</v>
      </c>
      <c r="D19" s="53">
        <v>800</v>
      </c>
      <c r="E19" s="54">
        <v>1997</v>
      </c>
      <c r="F19" s="55"/>
      <c r="G19" s="54"/>
      <c r="H19" s="54"/>
      <c r="I19" s="54"/>
      <c r="J19" s="54"/>
      <c r="K19" s="156">
        <v>105.3</v>
      </c>
      <c r="L19" s="156">
        <v>105.3</v>
      </c>
      <c r="M19" s="156">
        <v>105.3</v>
      </c>
      <c r="N19" s="156">
        <v>105.3</v>
      </c>
    </row>
    <row r="20" spans="1:14" ht="15" customHeight="1" x14ac:dyDescent="0.15">
      <c r="A20" s="51"/>
      <c r="B20" s="9" t="s">
        <v>325</v>
      </c>
      <c r="C20" s="52" t="s">
        <v>224</v>
      </c>
      <c r="D20" s="53">
        <v>613</v>
      </c>
      <c r="E20" s="54">
        <v>1997</v>
      </c>
      <c r="F20" s="55"/>
      <c r="G20" s="54"/>
      <c r="H20" s="54"/>
      <c r="I20" s="54"/>
      <c r="J20" s="54"/>
      <c r="K20" s="156">
        <v>111.3</v>
      </c>
      <c r="L20" s="156">
        <v>111.3</v>
      </c>
      <c r="M20" s="156">
        <v>111.3</v>
      </c>
      <c r="N20" s="156">
        <v>111.3</v>
      </c>
    </row>
    <row r="21" spans="1:14" ht="15" customHeight="1" x14ac:dyDescent="0.15">
      <c r="A21" s="51"/>
      <c r="B21" s="9" t="s">
        <v>325</v>
      </c>
      <c r="C21" s="52" t="s">
        <v>225</v>
      </c>
      <c r="D21" s="53">
        <v>706</v>
      </c>
      <c r="E21" s="54">
        <v>1997</v>
      </c>
      <c r="F21" s="55"/>
      <c r="G21" s="54"/>
      <c r="H21" s="54"/>
      <c r="I21" s="54"/>
      <c r="J21" s="54"/>
      <c r="K21" s="156">
        <v>105.5</v>
      </c>
      <c r="L21" s="156">
        <v>105.5</v>
      </c>
      <c r="M21" s="156">
        <v>105.5</v>
      </c>
      <c r="N21" s="156">
        <v>105.5</v>
      </c>
    </row>
    <row r="22" spans="1:14" ht="15" customHeight="1" x14ac:dyDescent="0.15">
      <c r="A22" s="51"/>
      <c r="B22" s="9" t="s">
        <v>325</v>
      </c>
      <c r="C22" s="52" t="s">
        <v>226</v>
      </c>
      <c r="D22" s="53">
        <v>445</v>
      </c>
      <c r="E22" s="54">
        <v>1997</v>
      </c>
      <c r="F22" s="55"/>
      <c r="G22" s="54"/>
      <c r="H22" s="54"/>
      <c r="I22" s="54"/>
      <c r="J22" s="54"/>
      <c r="K22" s="156">
        <v>84.9</v>
      </c>
      <c r="L22" s="156">
        <v>84.9</v>
      </c>
      <c r="M22" s="156">
        <v>84.9</v>
      </c>
      <c r="N22" s="156">
        <v>84.9</v>
      </c>
    </row>
    <row r="23" spans="1:14" ht="15" customHeight="1" x14ac:dyDescent="0.15">
      <c r="A23" s="51"/>
      <c r="B23" s="9" t="s">
        <v>12</v>
      </c>
      <c r="C23" s="52" t="s">
        <v>227</v>
      </c>
      <c r="D23" s="53">
        <v>1460</v>
      </c>
      <c r="E23" s="54">
        <v>1997</v>
      </c>
      <c r="F23" s="56"/>
      <c r="G23" s="27"/>
      <c r="H23" s="27"/>
      <c r="I23" s="27"/>
      <c r="J23" s="27"/>
      <c r="K23" s="156">
        <v>234.6</v>
      </c>
      <c r="L23" s="156">
        <v>234.6</v>
      </c>
      <c r="M23" s="156">
        <v>234.6</v>
      </c>
      <c r="N23" s="156">
        <v>234.6</v>
      </c>
    </row>
    <row r="24" spans="1:14" ht="15" customHeight="1" x14ac:dyDescent="0.15">
      <c r="A24" s="51"/>
      <c r="B24" s="9" t="s">
        <v>48</v>
      </c>
      <c r="C24" s="52" t="s">
        <v>228</v>
      </c>
      <c r="D24" s="53">
        <v>1150</v>
      </c>
      <c r="E24" s="54">
        <v>1997</v>
      </c>
      <c r="F24" s="55"/>
      <c r="G24" s="54"/>
      <c r="H24" s="54"/>
      <c r="I24" s="54"/>
      <c r="J24" s="54"/>
      <c r="K24" s="156">
        <v>74.2</v>
      </c>
      <c r="L24" s="156">
        <v>74.2</v>
      </c>
      <c r="M24" s="156">
        <v>74.2</v>
      </c>
      <c r="N24" s="156">
        <v>74.2</v>
      </c>
    </row>
    <row r="25" spans="1:14" ht="15" customHeight="1" x14ac:dyDescent="0.15">
      <c r="A25" s="51"/>
      <c r="B25" s="9" t="s">
        <v>57</v>
      </c>
      <c r="C25" s="52" t="s">
        <v>229</v>
      </c>
      <c r="D25" s="53">
        <v>1350</v>
      </c>
      <c r="E25" s="54">
        <v>1997</v>
      </c>
      <c r="F25" s="55"/>
      <c r="G25" s="54"/>
      <c r="H25" s="54"/>
      <c r="I25" s="54"/>
      <c r="J25" s="54"/>
      <c r="K25" s="156">
        <v>100.5</v>
      </c>
      <c r="L25" s="156">
        <v>100.5</v>
      </c>
      <c r="M25" s="156">
        <v>100.5</v>
      </c>
      <c r="N25" s="156">
        <v>98.6</v>
      </c>
    </row>
    <row r="26" spans="1:14" ht="15" customHeight="1" x14ac:dyDescent="0.15">
      <c r="A26" s="51"/>
      <c r="B26" s="9" t="s">
        <v>57</v>
      </c>
      <c r="C26" s="52" t="s">
        <v>230</v>
      </c>
      <c r="D26" s="53">
        <v>1380</v>
      </c>
      <c r="E26" s="54">
        <v>1997</v>
      </c>
      <c r="F26" s="55"/>
      <c r="G26" s="54"/>
      <c r="H26" s="54"/>
      <c r="I26" s="54"/>
      <c r="J26" s="54"/>
      <c r="K26" s="156">
        <v>153</v>
      </c>
      <c r="L26" s="156">
        <v>153</v>
      </c>
      <c r="M26" s="156">
        <v>153</v>
      </c>
      <c r="N26" s="156">
        <v>153.5</v>
      </c>
    </row>
    <row r="27" spans="1:14" ht="15" customHeight="1" x14ac:dyDescent="0.15">
      <c r="A27" s="51"/>
      <c r="B27" s="9" t="s">
        <v>78</v>
      </c>
      <c r="C27" s="52" t="s">
        <v>150</v>
      </c>
      <c r="D27" s="53">
        <v>1020</v>
      </c>
      <c r="E27" s="54">
        <v>1997</v>
      </c>
      <c r="F27" s="55"/>
      <c r="G27" s="54"/>
      <c r="H27" s="54"/>
      <c r="I27" s="54"/>
      <c r="J27" s="54"/>
      <c r="K27" s="156">
        <v>86.29</v>
      </c>
      <c r="L27" s="156">
        <v>86.29</v>
      </c>
      <c r="M27" s="156">
        <v>86.29</v>
      </c>
      <c r="N27" s="156">
        <v>86.29</v>
      </c>
    </row>
    <row r="28" spans="1:14" ht="15" customHeight="1" x14ac:dyDescent="0.15">
      <c r="A28" s="51"/>
      <c r="B28" s="9" t="s">
        <v>21</v>
      </c>
      <c r="C28" s="52" t="s">
        <v>231</v>
      </c>
      <c r="D28" s="53">
        <v>1400</v>
      </c>
      <c r="E28" s="54">
        <v>1997</v>
      </c>
      <c r="F28" s="55"/>
      <c r="G28" s="54"/>
      <c r="H28" s="54"/>
      <c r="I28" s="54"/>
      <c r="J28" s="54"/>
      <c r="K28" s="156">
        <v>240</v>
      </c>
      <c r="L28" s="156">
        <v>240</v>
      </c>
      <c r="M28" s="156">
        <v>226.1</v>
      </c>
      <c r="N28" s="156">
        <v>226.1</v>
      </c>
    </row>
    <row r="29" spans="1:14" ht="15" customHeight="1" x14ac:dyDescent="0.15">
      <c r="A29" s="51"/>
      <c r="B29" s="9" t="s">
        <v>78</v>
      </c>
      <c r="C29" s="57" t="s">
        <v>232</v>
      </c>
      <c r="D29" s="14">
        <v>1250</v>
      </c>
      <c r="E29" s="58">
        <v>1998</v>
      </c>
      <c r="F29" s="55"/>
      <c r="G29" s="13"/>
      <c r="H29" s="13"/>
      <c r="I29" s="13"/>
      <c r="J29" s="13"/>
      <c r="K29" s="157">
        <v>86.7</v>
      </c>
      <c r="L29" s="157">
        <v>86.7</v>
      </c>
      <c r="M29" s="156">
        <v>86.7</v>
      </c>
      <c r="N29" s="156">
        <v>86.7</v>
      </c>
    </row>
    <row r="30" spans="1:14" ht="15" customHeight="1" x14ac:dyDescent="0.15">
      <c r="A30" s="51"/>
      <c r="B30" s="59" t="s">
        <v>69</v>
      </c>
      <c r="C30" s="14" t="s">
        <v>233</v>
      </c>
      <c r="D30" s="14">
        <v>1200</v>
      </c>
      <c r="E30" s="58">
        <v>2000</v>
      </c>
      <c r="F30" s="55"/>
      <c r="G30" s="13"/>
      <c r="H30" s="13"/>
      <c r="I30" s="13"/>
      <c r="J30" s="13"/>
      <c r="K30" s="157">
        <v>133</v>
      </c>
      <c r="L30" s="157">
        <v>133</v>
      </c>
      <c r="M30" s="156">
        <v>134.6</v>
      </c>
      <c r="N30" s="156">
        <v>134.6</v>
      </c>
    </row>
    <row r="31" spans="1:14" ht="15" customHeight="1" x14ac:dyDescent="0.15">
      <c r="A31" s="51"/>
      <c r="B31" s="59" t="s">
        <v>57</v>
      </c>
      <c r="C31" s="14" t="s">
        <v>234</v>
      </c>
      <c r="D31" s="14">
        <v>1500</v>
      </c>
      <c r="E31" s="58">
        <v>2000</v>
      </c>
      <c r="F31" s="55"/>
      <c r="G31" s="13"/>
      <c r="H31" s="13"/>
      <c r="I31" s="13"/>
      <c r="J31" s="13"/>
      <c r="K31" s="157">
        <v>110.3</v>
      </c>
      <c r="L31" s="157">
        <v>150</v>
      </c>
      <c r="M31" s="156">
        <v>150</v>
      </c>
      <c r="N31" s="156">
        <v>154.4</v>
      </c>
    </row>
    <row r="32" spans="1:14" ht="15" customHeight="1" x14ac:dyDescent="0.15">
      <c r="A32" s="60"/>
      <c r="B32" s="61" t="s">
        <v>69</v>
      </c>
      <c r="C32" s="62" t="s">
        <v>235</v>
      </c>
      <c r="D32" s="63">
        <v>595</v>
      </c>
      <c r="E32" s="64">
        <v>2000</v>
      </c>
      <c r="F32" s="65"/>
      <c r="G32" s="64"/>
      <c r="H32" s="64"/>
      <c r="I32" s="64"/>
      <c r="J32" s="64"/>
      <c r="K32" s="158">
        <v>150</v>
      </c>
      <c r="L32" s="158">
        <v>110.3</v>
      </c>
      <c r="M32" s="156">
        <v>110.3</v>
      </c>
      <c r="N32" s="156">
        <v>110.3</v>
      </c>
    </row>
    <row r="33" spans="1:14" ht="15" customHeight="1" x14ac:dyDescent="0.15">
      <c r="A33" s="60"/>
      <c r="B33" s="61" t="s">
        <v>69</v>
      </c>
      <c r="C33" s="62" t="s">
        <v>236</v>
      </c>
      <c r="D33" s="63">
        <v>1250</v>
      </c>
      <c r="E33" s="64">
        <v>2000</v>
      </c>
      <c r="F33" s="65"/>
      <c r="G33" s="64"/>
      <c r="H33" s="64"/>
      <c r="I33" s="64"/>
      <c r="J33" s="64"/>
      <c r="K33" s="158">
        <v>191.9</v>
      </c>
      <c r="L33" s="158">
        <v>191.9</v>
      </c>
      <c r="M33" s="156">
        <v>191.9</v>
      </c>
      <c r="N33" s="156">
        <v>191.9</v>
      </c>
    </row>
    <row r="34" spans="1:14" ht="15" customHeight="1" x14ac:dyDescent="0.15">
      <c r="A34" s="51"/>
      <c r="B34" s="66" t="s">
        <v>69</v>
      </c>
      <c r="C34" s="57" t="s">
        <v>237</v>
      </c>
      <c r="D34" s="15">
        <v>1450</v>
      </c>
      <c r="E34" s="15">
        <v>2001</v>
      </c>
      <c r="F34" s="55"/>
      <c r="G34" s="13"/>
      <c r="H34" s="13"/>
      <c r="I34" s="13"/>
      <c r="J34" s="13"/>
      <c r="K34" s="157">
        <v>203.6</v>
      </c>
      <c r="L34" s="157">
        <v>203.6</v>
      </c>
      <c r="M34" s="156">
        <v>203.6</v>
      </c>
      <c r="N34" s="156">
        <v>203.6</v>
      </c>
    </row>
    <row r="35" spans="1:14" ht="15" customHeight="1" x14ac:dyDescent="0.15">
      <c r="A35" s="51"/>
      <c r="B35" s="67" t="s">
        <v>79</v>
      </c>
      <c r="C35" s="57" t="s">
        <v>238</v>
      </c>
      <c r="D35" s="15">
        <v>1400</v>
      </c>
      <c r="E35" s="15">
        <v>2003</v>
      </c>
      <c r="F35" s="55"/>
      <c r="G35" s="13"/>
      <c r="H35" s="13"/>
      <c r="I35" s="13"/>
      <c r="J35" s="13"/>
      <c r="K35" s="157">
        <v>580</v>
      </c>
      <c r="L35" s="157">
        <v>580.79999999999995</v>
      </c>
      <c r="M35" s="156">
        <v>580.79999999999995</v>
      </c>
      <c r="N35" s="156">
        <v>580.79999999999995</v>
      </c>
    </row>
    <row r="36" spans="1:14" ht="15" customHeight="1" x14ac:dyDescent="0.15">
      <c r="A36" s="51"/>
      <c r="B36" s="67" t="s">
        <v>11</v>
      </c>
      <c r="C36" s="57" t="s">
        <v>80</v>
      </c>
      <c r="D36" s="15">
        <v>1500</v>
      </c>
      <c r="E36" s="15">
        <v>2005</v>
      </c>
      <c r="F36" s="55"/>
      <c r="G36" s="13"/>
      <c r="H36" s="13"/>
      <c r="I36" s="13"/>
      <c r="J36" s="13"/>
      <c r="K36" s="157">
        <v>169.5</v>
      </c>
      <c r="L36" s="157">
        <v>169.5</v>
      </c>
      <c r="M36" s="156">
        <v>169.5</v>
      </c>
      <c r="N36" s="156">
        <v>169.5</v>
      </c>
    </row>
    <row r="37" spans="1:14" ht="15" customHeight="1" x14ac:dyDescent="0.15">
      <c r="A37" s="51"/>
      <c r="B37" s="59" t="s">
        <v>11</v>
      </c>
      <c r="C37" s="57" t="s">
        <v>239</v>
      </c>
      <c r="D37" s="15">
        <v>1410</v>
      </c>
      <c r="E37" s="13">
        <v>2005</v>
      </c>
      <c r="F37" s="55"/>
      <c r="G37" s="13"/>
      <c r="H37" s="13"/>
      <c r="I37" s="13"/>
      <c r="J37" s="13"/>
      <c r="K37" s="156">
        <v>272.5</v>
      </c>
      <c r="L37" s="156">
        <v>272.5</v>
      </c>
      <c r="M37" s="156">
        <v>272.5</v>
      </c>
      <c r="N37" s="156">
        <v>272.5</v>
      </c>
    </row>
    <row r="38" spans="1:14" ht="15" customHeight="1" x14ac:dyDescent="0.15">
      <c r="A38" s="51"/>
      <c r="B38" s="59" t="s">
        <v>11</v>
      </c>
      <c r="C38" s="57" t="s">
        <v>240</v>
      </c>
      <c r="D38" s="14">
        <v>1550</v>
      </c>
      <c r="E38" s="58">
        <v>2005</v>
      </c>
      <c r="F38" s="55"/>
      <c r="G38" s="13"/>
      <c r="H38" s="13"/>
      <c r="I38" s="13"/>
      <c r="J38" s="13"/>
      <c r="K38" s="157">
        <v>258</v>
      </c>
      <c r="L38" s="157">
        <v>258</v>
      </c>
      <c r="M38" s="156">
        <v>258</v>
      </c>
      <c r="N38" s="156">
        <v>258</v>
      </c>
    </row>
    <row r="39" spans="1:14" ht="15" customHeight="1" x14ac:dyDescent="0.15">
      <c r="A39" s="51"/>
      <c r="B39" s="67" t="s">
        <v>11</v>
      </c>
      <c r="C39" s="57" t="s">
        <v>81</v>
      </c>
      <c r="D39" s="14">
        <v>1650</v>
      </c>
      <c r="E39" s="58">
        <v>2005</v>
      </c>
      <c r="F39" s="55"/>
      <c r="G39" s="13"/>
      <c r="H39" s="13"/>
      <c r="I39" s="13"/>
      <c r="J39" s="13"/>
      <c r="K39" s="157">
        <v>89</v>
      </c>
      <c r="L39" s="157">
        <v>89</v>
      </c>
      <c r="M39" s="156">
        <v>89</v>
      </c>
      <c r="N39" s="156">
        <v>89</v>
      </c>
    </row>
    <row r="40" spans="1:14" s="27" customFormat="1" ht="15" customHeight="1" x14ac:dyDescent="0.15">
      <c r="A40" s="51"/>
      <c r="B40" s="67" t="s">
        <v>11</v>
      </c>
      <c r="C40" s="57" t="s">
        <v>81</v>
      </c>
      <c r="D40" s="14">
        <v>1550</v>
      </c>
      <c r="E40" s="58">
        <v>2005</v>
      </c>
      <c r="F40" s="55"/>
      <c r="G40" s="13"/>
      <c r="H40" s="13"/>
      <c r="I40" s="13"/>
      <c r="J40" s="13"/>
      <c r="K40" s="157">
        <v>246</v>
      </c>
      <c r="L40" s="157">
        <v>246</v>
      </c>
      <c r="M40" s="156">
        <v>246</v>
      </c>
      <c r="N40" s="156">
        <v>246</v>
      </c>
    </row>
    <row r="41" spans="1:14" s="27" customFormat="1" ht="15" customHeight="1" x14ac:dyDescent="0.15">
      <c r="A41" s="51"/>
      <c r="B41" s="67" t="s">
        <v>79</v>
      </c>
      <c r="C41" s="57" t="s">
        <v>191</v>
      </c>
      <c r="D41" s="14">
        <v>1750</v>
      </c>
      <c r="E41" s="58">
        <v>2006</v>
      </c>
      <c r="F41" s="55"/>
      <c r="G41" s="13"/>
      <c r="H41" s="13"/>
      <c r="I41" s="13"/>
      <c r="J41" s="13"/>
      <c r="K41" s="157">
        <v>64.3</v>
      </c>
      <c r="L41" s="157">
        <v>64.3</v>
      </c>
      <c r="M41" s="156">
        <v>64.3</v>
      </c>
      <c r="N41" s="156">
        <v>64.3</v>
      </c>
    </row>
    <row r="42" spans="1:14" s="27" customFormat="1" ht="15" customHeight="1" x14ac:dyDescent="0.15">
      <c r="A42" s="51"/>
      <c r="B42" s="67" t="s">
        <v>11</v>
      </c>
      <c r="C42" s="57" t="s">
        <v>7</v>
      </c>
      <c r="D42" s="14">
        <v>1707</v>
      </c>
      <c r="E42" s="58">
        <v>2007</v>
      </c>
      <c r="F42" s="55"/>
      <c r="G42" s="13"/>
      <c r="H42" s="13"/>
      <c r="I42" s="13"/>
      <c r="J42" s="13"/>
      <c r="K42" s="157">
        <v>114.5</v>
      </c>
      <c r="L42" s="157">
        <v>83</v>
      </c>
      <c r="M42" s="156">
        <v>83</v>
      </c>
      <c r="N42" s="156">
        <v>83</v>
      </c>
    </row>
    <row r="43" spans="1:14" s="27" customFormat="1" ht="15" customHeight="1" x14ac:dyDescent="0.15">
      <c r="A43" s="51"/>
      <c r="B43" s="67" t="s">
        <v>79</v>
      </c>
      <c r="C43" s="57" t="s">
        <v>241</v>
      </c>
      <c r="D43" s="15">
        <v>1300</v>
      </c>
      <c r="E43" s="58">
        <v>2007</v>
      </c>
      <c r="F43" s="55"/>
      <c r="G43" s="13"/>
      <c r="H43" s="13"/>
      <c r="I43" s="13"/>
      <c r="J43" s="13"/>
      <c r="K43" s="156">
        <v>83</v>
      </c>
      <c r="L43" s="156">
        <v>110.7</v>
      </c>
      <c r="M43" s="156">
        <v>110.7</v>
      </c>
      <c r="N43" s="156">
        <v>110.7</v>
      </c>
    </row>
    <row r="44" spans="1:14" s="27" customFormat="1" ht="15" customHeight="1" x14ac:dyDescent="0.15">
      <c r="A44" s="51"/>
      <c r="B44" s="67" t="s">
        <v>78</v>
      </c>
      <c r="C44" s="57" t="s">
        <v>242</v>
      </c>
      <c r="D44" s="15">
        <v>1750</v>
      </c>
      <c r="E44" s="15">
        <v>2007</v>
      </c>
      <c r="F44" s="55"/>
      <c r="G44" s="13"/>
      <c r="H44" s="13"/>
      <c r="I44" s="13"/>
      <c r="J44" s="13"/>
      <c r="K44" s="157">
        <v>145.5</v>
      </c>
      <c r="L44" s="157">
        <v>145.5</v>
      </c>
      <c r="M44" s="156">
        <v>145.5</v>
      </c>
      <c r="N44" s="156">
        <v>145.5</v>
      </c>
    </row>
    <row r="45" spans="1:14" s="27" customFormat="1" ht="15" customHeight="1" x14ac:dyDescent="0.15">
      <c r="A45" s="51"/>
      <c r="B45" s="67" t="s">
        <v>78</v>
      </c>
      <c r="C45" s="13" t="s">
        <v>60</v>
      </c>
      <c r="D45" s="15">
        <v>850</v>
      </c>
      <c r="E45" s="15">
        <v>2008</v>
      </c>
      <c r="F45" s="55"/>
      <c r="G45" s="13"/>
      <c r="H45" s="13"/>
      <c r="I45" s="13"/>
      <c r="J45" s="13"/>
      <c r="K45" s="157">
        <v>296.2</v>
      </c>
      <c r="L45" s="157">
        <v>296.2</v>
      </c>
      <c r="M45" s="156">
        <v>296.2</v>
      </c>
      <c r="N45" s="156">
        <v>296.2</v>
      </c>
    </row>
    <row r="46" spans="1:14" s="27" customFormat="1" ht="15" customHeight="1" x14ac:dyDescent="0.15">
      <c r="A46" s="51"/>
      <c r="B46" s="67" t="s">
        <v>15</v>
      </c>
      <c r="C46" s="13" t="s">
        <v>326</v>
      </c>
      <c r="D46" s="15">
        <v>1100</v>
      </c>
      <c r="E46" s="15">
        <v>2015</v>
      </c>
      <c r="F46" s="55"/>
      <c r="G46" s="13"/>
      <c r="H46" s="13"/>
      <c r="I46" s="13"/>
      <c r="J46" s="13"/>
      <c r="K46" s="157"/>
      <c r="L46" s="157"/>
      <c r="M46" s="156"/>
      <c r="N46" s="156">
        <v>147.80000000000001</v>
      </c>
    </row>
    <row r="47" spans="1:14" s="27" customFormat="1" ht="15" customHeight="1" x14ac:dyDescent="0.15">
      <c r="A47" s="51"/>
      <c r="B47" s="67" t="s">
        <v>54</v>
      </c>
      <c r="C47" s="13" t="s">
        <v>327</v>
      </c>
      <c r="D47" s="15">
        <v>1400</v>
      </c>
      <c r="E47" s="15">
        <v>2015</v>
      </c>
      <c r="F47" s="55"/>
      <c r="G47" s="13"/>
      <c r="H47" s="13"/>
      <c r="I47" s="13"/>
      <c r="J47" s="13"/>
      <c r="K47" s="157"/>
      <c r="L47" s="157"/>
      <c r="M47" s="156"/>
      <c r="N47" s="156">
        <v>258.10000000000002</v>
      </c>
    </row>
    <row r="48" spans="1:14" s="27" customFormat="1" ht="15" customHeight="1" x14ac:dyDescent="0.15">
      <c r="A48" s="51"/>
      <c r="B48" s="67" t="s">
        <v>57</v>
      </c>
      <c r="C48" s="13" t="s">
        <v>328</v>
      </c>
      <c r="D48" s="15">
        <v>1650</v>
      </c>
      <c r="E48" s="15">
        <v>2015</v>
      </c>
      <c r="F48" s="55"/>
      <c r="G48" s="13"/>
      <c r="H48" s="13"/>
      <c r="I48" s="13"/>
      <c r="J48" s="13"/>
      <c r="K48" s="157"/>
      <c r="L48" s="157"/>
      <c r="M48" s="156"/>
      <c r="N48" s="156">
        <v>107.5</v>
      </c>
    </row>
    <row r="49" spans="1:14" s="27" customFormat="1" ht="15" customHeight="1" x14ac:dyDescent="0.15">
      <c r="A49" s="51"/>
      <c r="B49" s="67" t="s">
        <v>57</v>
      </c>
      <c r="C49" s="13" t="s">
        <v>329</v>
      </c>
      <c r="D49" s="15">
        <v>1100</v>
      </c>
      <c r="E49" s="15">
        <v>2015</v>
      </c>
      <c r="F49" s="55"/>
      <c r="G49" s="13"/>
      <c r="H49" s="13"/>
      <c r="I49" s="13"/>
      <c r="J49" s="13"/>
      <c r="K49" s="157"/>
      <c r="L49" s="157"/>
      <c r="M49" s="156"/>
      <c r="N49" s="156">
        <v>237.3</v>
      </c>
    </row>
    <row r="50" spans="1:14" s="27" customFormat="1" ht="15" customHeight="1" x14ac:dyDescent="0.15">
      <c r="A50" s="51" t="s">
        <v>258</v>
      </c>
      <c r="B50" s="9"/>
      <c r="C50" s="57"/>
      <c r="D50" s="68"/>
      <c r="E50" s="69"/>
      <c r="F50" s="16">
        <v>56</v>
      </c>
      <c r="G50" s="4">
        <v>57</v>
      </c>
      <c r="H50" s="4">
        <v>58</v>
      </c>
      <c r="I50" s="4">
        <v>56</v>
      </c>
      <c r="J50" s="4"/>
      <c r="K50" s="159">
        <v>8257.2000000000007</v>
      </c>
      <c r="L50" s="159">
        <f>SUM(L51:L53,L59:L106,L111:L115)</f>
        <v>8090.9</v>
      </c>
      <c r="M50" s="159">
        <f>SUM(M51:M53,M59:M106,M111:M116)</f>
        <v>8665.3000000000011</v>
      </c>
      <c r="N50" s="159">
        <v>8318</v>
      </c>
    </row>
    <row r="51" spans="1:14" s="27" customFormat="1" ht="15" customHeight="1" x14ac:dyDescent="0.15">
      <c r="A51" s="51"/>
      <c r="B51" s="67" t="s">
        <v>12</v>
      </c>
      <c r="C51" s="13" t="s">
        <v>8</v>
      </c>
      <c r="D51" s="15">
        <v>760</v>
      </c>
      <c r="E51" s="13">
        <v>1995</v>
      </c>
      <c r="F51" s="55"/>
      <c r="G51" s="13"/>
      <c r="H51" s="13"/>
      <c r="I51" s="13"/>
      <c r="J51" s="13"/>
      <c r="K51" s="156">
        <v>163.4</v>
      </c>
      <c r="L51" s="156">
        <v>163.4</v>
      </c>
      <c r="M51" s="156">
        <v>163.4</v>
      </c>
      <c r="N51" s="156">
        <v>163.4</v>
      </c>
    </row>
    <row r="52" spans="1:14" s="27" customFormat="1" ht="15" customHeight="1" x14ac:dyDescent="0.15">
      <c r="A52" s="51"/>
      <c r="B52" s="67" t="s">
        <v>13</v>
      </c>
      <c r="C52" s="13" t="s">
        <v>9</v>
      </c>
      <c r="D52" s="14">
        <v>700</v>
      </c>
      <c r="E52" s="58">
        <v>1995</v>
      </c>
      <c r="F52" s="55"/>
      <c r="G52" s="13"/>
      <c r="H52" s="13"/>
      <c r="I52" s="13"/>
      <c r="J52" s="13"/>
      <c r="K52" s="157">
        <v>114.6</v>
      </c>
      <c r="L52" s="157">
        <v>114.6</v>
      </c>
      <c r="M52" s="156">
        <v>114.6</v>
      </c>
      <c r="N52" s="156">
        <v>114.6</v>
      </c>
    </row>
    <row r="53" spans="1:14" ht="15" customHeight="1" x14ac:dyDescent="0.15">
      <c r="A53" s="51"/>
      <c r="B53" s="67" t="s">
        <v>14</v>
      </c>
      <c r="C53" s="13" t="s">
        <v>10</v>
      </c>
      <c r="D53" s="14">
        <v>680</v>
      </c>
      <c r="E53" s="58">
        <v>1995</v>
      </c>
      <c r="F53" s="55"/>
      <c r="G53" s="13"/>
      <c r="H53" s="13"/>
      <c r="I53" s="13"/>
      <c r="J53" s="13"/>
      <c r="K53" s="157">
        <v>88.6</v>
      </c>
      <c r="L53" s="157">
        <v>88.6</v>
      </c>
      <c r="M53" s="156">
        <v>88.6</v>
      </c>
      <c r="N53" s="156">
        <v>88.6</v>
      </c>
    </row>
    <row r="54" spans="1:14" ht="15" customHeight="1" x14ac:dyDescent="0.15">
      <c r="A54" s="180"/>
      <c r="B54" s="181" t="s">
        <v>21</v>
      </c>
      <c r="C54" s="92" t="s">
        <v>22</v>
      </c>
      <c r="D54" s="182">
        <v>920</v>
      </c>
      <c r="E54" s="183">
        <v>1996</v>
      </c>
      <c r="F54" s="184"/>
      <c r="G54" s="92"/>
      <c r="H54" s="92"/>
      <c r="I54" s="92"/>
      <c r="J54" s="92"/>
      <c r="K54" s="185">
        <v>158</v>
      </c>
      <c r="L54" s="185">
        <v>158</v>
      </c>
      <c r="M54" s="160">
        <v>157.1</v>
      </c>
      <c r="N54" s="186">
        <v>157.1</v>
      </c>
    </row>
    <row r="55" spans="1:14" ht="15" customHeight="1" x14ac:dyDescent="0.15">
      <c r="A55" s="1" t="s">
        <v>320</v>
      </c>
      <c r="B55" s="1"/>
      <c r="D55" s="6"/>
      <c r="E55" s="7"/>
      <c r="K55" s="150"/>
      <c r="L55" s="150"/>
      <c r="M55" s="186"/>
    </row>
    <row r="56" spans="1:14" ht="15" customHeight="1" thickBot="1" x14ac:dyDescent="0.2">
      <c r="A56" s="24" t="s">
        <v>322</v>
      </c>
      <c r="B56" s="1"/>
      <c r="C56" s="25"/>
      <c r="D56" s="7"/>
      <c r="E56" s="7"/>
      <c r="F56" s="56"/>
      <c r="G56" s="27"/>
      <c r="H56" s="27"/>
      <c r="I56" s="27"/>
      <c r="J56" s="27"/>
      <c r="K56" s="150"/>
      <c r="L56" s="150"/>
      <c r="M56" s="158"/>
    </row>
    <row r="57" spans="1:14" ht="27" customHeight="1" thickBot="1" x14ac:dyDescent="0.2">
      <c r="A57" s="28"/>
      <c r="B57" s="29" t="s">
        <v>0</v>
      </c>
      <c r="C57" s="30" t="s">
        <v>3</v>
      </c>
      <c r="D57" s="31" t="s">
        <v>5</v>
      </c>
      <c r="E57" s="31" t="s">
        <v>4</v>
      </c>
      <c r="F57" s="190" t="s">
        <v>256</v>
      </c>
      <c r="G57" s="190"/>
      <c r="H57" s="190"/>
      <c r="I57" s="143"/>
      <c r="J57" s="143"/>
      <c r="K57" s="191" t="s">
        <v>317</v>
      </c>
      <c r="L57" s="191"/>
      <c r="M57" s="191"/>
      <c r="N57" s="179"/>
    </row>
    <row r="58" spans="1:14" s="27" customFormat="1" ht="29.25" customHeight="1" thickBot="1" x14ac:dyDescent="0.2">
      <c r="A58" s="32"/>
      <c r="B58" s="33" t="s">
        <v>185</v>
      </c>
      <c r="C58" s="34" t="s">
        <v>186</v>
      </c>
      <c r="D58" s="3" t="s">
        <v>6</v>
      </c>
      <c r="E58" s="3" t="s">
        <v>316</v>
      </c>
      <c r="F58" s="2">
        <v>2012</v>
      </c>
      <c r="G58" s="2">
        <v>2013</v>
      </c>
      <c r="H58" s="2">
        <v>2014</v>
      </c>
      <c r="I58" s="178">
        <v>2015</v>
      </c>
      <c r="J58" s="2"/>
      <c r="K58" s="2">
        <v>2012</v>
      </c>
      <c r="L58" s="2">
        <v>2013</v>
      </c>
      <c r="M58" s="2">
        <v>2014</v>
      </c>
      <c r="N58" s="178">
        <v>2015</v>
      </c>
    </row>
    <row r="59" spans="1:14" s="27" customFormat="1" ht="15" customHeight="1" x14ac:dyDescent="0.15">
      <c r="A59" s="51"/>
      <c r="B59" s="67" t="s">
        <v>21</v>
      </c>
      <c r="C59" s="13" t="s">
        <v>23</v>
      </c>
      <c r="D59" s="14">
        <v>480</v>
      </c>
      <c r="E59" s="58">
        <v>1996</v>
      </c>
      <c r="F59" s="55"/>
      <c r="G59" s="13"/>
      <c r="H59" s="13"/>
      <c r="I59" s="13"/>
      <c r="J59" s="13"/>
      <c r="K59" s="157">
        <v>125.9</v>
      </c>
      <c r="L59" s="157">
        <v>125.9</v>
      </c>
      <c r="M59" s="156">
        <v>125.9</v>
      </c>
      <c r="N59" s="156">
        <v>125.9</v>
      </c>
    </row>
    <row r="60" spans="1:14" ht="15" customHeight="1" x14ac:dyDescent="0.15">
      <c r="A60" s="51"/>
      <c r="B60" s="67" t="s">
        <v>25</v>
      </c>
      <c r="C60" s="13" t="s">
        <v>26</v>
      </c>
      <c r="D60" s="15">
        <v>500</v>
      </c>
      <c r="E60" s="58">
        <v>1996</v>
      </c>
      <c r="F60" s="55"/>
      <c r="G60" s="13"/>
      <c r="H60" s="13"/>
      <c r="I60" s="13"/>
      <c r="J60" s="13"/>
      <c r="K60" s="157">
        <v>143.5</v>
      </c>
      <c r="L60" s="157">
        <v>143.5</v>
      </c>
      <c r="M60" s="156">
        <v>143.5</v>
      </c>
      <c r="N60" s="156">
        <v>142.80000000000001</v>
      </c>
    </row>
    <row r="61" spans="1:14" ht="15" customHeight="1" x14ac:dyDescent="0.15">
      <c r="A61" s="51"/>
      <c r="B61" s="67" t="s">
        <v>325</v>
      </c>
      <c r="C61" s="13" t="s">
        <v>16</v>
      </c>
      <c r="D61" s="15">
        <v>270</v>
      </c>
      <c r="E61" s="58">
        <v>1996</v>
      </c>
      <c r="F61" s="55"/>
      <c r="G61" s="13"/>
      <c r="H61" s="13"/>
      <c r="I61" s="13"/>
      <c r="J61" s="13"/>
      <c r="K61" s="157">
        <v>145.1</v>
      </c>
      <c r="L61" s="157">
        <v>145.1</v>
      </c>
      <c r="M61" s="156">
        <v>145.1</v>
      </c>
      <c r="N61" s="156">
        <v>145.1</v>
      </c>
    </row>
    <row r="62" spans="1:14" ht="15" customHeight="1" x14ac:dyDescent="0.15">
      <c r="A62" s="70"/>
      <c r="B62" s="71"/>
      <c r="C62" s="72" t="s">
        <v>17</v>
      </c>
      <c r="D62" s="73">
        <v>220</v>
      </c>
      <c r="E62" s="74">
        <v>1996</v>
      </c>
      <c r="F62" s="75"/>
      <c r="G62" s="72"/>
      <c r="H62" s="72"/>
      <c r="I62" s="72"/>
      <c r="J62" s="72"/>
      <c r="K62" s="161">
        <v>183.5</v>
      </c>
      <c r="L62" s="161">
        <v>183.5</v>
      </c>
      <c r="M62" s="162">
        <v>183.5</v>
      </c>
      <c r="N62" s="162">
        <v>183.5</v>
      </c>
    </row>
    <row r="63" spans="1:14" ht="15" customHeight="1" x14ac:dyDescent="0.15">
      <c r="A63" s="76"/>
      <c r="B63" s="77"/>
      <c r="C63" s="78" t="s">
        <v>20</v>
      </c>
      <c r="D63" s="79">
        <v>120</v>
      </c>
      <c r="E63" s="80">
        <v>1996</v>
      </c>
      <c r="F63" s="82"/>
      <c r="G63" s="83"/>
      <c r="H63" s="83"/>
      <c r="I63" s="83"/>
      <c r="J63" s="83"/>
      <c r="K63" s="163">
        <v>98</v>
      </c>
      <c r="L63" s="163">
        <v>98</v>
      </c>
      <c r="M63" s="164">
        <v>98</v>
      </c>
      <c r="N63" s="164">
        <v>100.8</v>
      </c>
    </row>
    <row r="64" spans="1:14" ht="15" customHeight="1" x14ac:dyDescent="0.15">
      <c r="A64" s="76"/>
      <c r="B64" s="77"/>
      <c r="C64" s="78" t="s">
        <v>212</v>
      </c>
      <c r="D64" s="79">
        <v>150</v>
      </c>
      <c r="E64" s="80">
        <v>1996</v>
      </c>
      <c r="F64" s="81"/>
      <c r="G64" s="78"/>
      <c r="H64" s="78"/>
      <c r="I64" s="78"/>
      <c r="J64" s="78"/>
      <c r="K64" s="163">
        <v>317.3</v>
      </c>
      <c r="L64" s="163">
        <v>317.3</v>
      </c>
      <c r="M64" s="164">
        <v>317.3</v>
      </c>
      <c r="N64" s="164">
        <v>317.3</v>
      </c>
    </row>
    <row r="65" spans="1:14" ht="15" customHeight="1" x14ac:dyDescent="0.15">
      <c r="A65" s="76"/>
      <c r="B65" s="77" t="s">
        <v>15</v>
      </c>
      <c r="C65" s="78" t="s">
        <v>18</v>
      </c>
      <c r="D65" s="79">
        <v>340</v>
      </c>
      <c r="E65" s="80">
        <v>1996</v>
      </c>
      <c r="F65" s="81"/>
      <c r="G65" s="78"/>
      <c r="H65" s="78"/>
      <c r="I65" s="78"/>
      <c r="J65" s="78"/>
      <c r="K65" s="163">
        <v>136.6</v>
      </c>
      <c r="L65" s="163">
        <v>136.6</v>
      </c>
      <c r="M65" s="164">
        <v>136.6</v>
      </c>
      <c r="N65" s="164">
        <v>136.6</v>
      </c>
    </row>
    <row r="66" spans="1:14" ht="15" customHeight="1" x14ac:dyDescent="0.15">
      <c r="A66" s="76"/>
      <c r="B66" s="77"/>
      <c r="C66" s="78" t="s">
        <v>19</v>
      </c>
      <c r="D66" s="79">
        <v>750</v>
      </c>
      <c r="E66" s="80">
        <v>1996</v>
      </c>
      <c r="F66" s="81"/>
      <c r="G66" s="78"/>
      <c r="H66" s="78"/>
      <c r="I66" s="78"/>
      <c r="J66" s="78"/>
      <c r="K66" s="163">
        <v>150</v>
      </c>
      <c r="L66" s="163">
        <v>150</v>
      </c>
      <c r="M66" s="164">
        <v>150</v>
      </c>
      <c r="N66" s="164">
        <v>147.69999999999999</v>
      </c>
    </row>
    <row r="67" spans="1:14" ht="15" customHeight="1" x14ac:dyDescent="0.15">
      <c r="A67" s="60"/>
      <c r="B67" s="84"/>
      <c r="C67" s="85" t="s">
        <v>213</v>
      </c>
      <c r="D67" s="86">
        <v>690</v>
      </c>
      <c r="E67" s="87">
        <v>1996</v>
      </c>
      <c r="F67" s="88"/>
      <c r="G67" s="89"/>
      <c r="H67" s="89"/>
      <c r="I67" s="89"/>
      <c r="J67" s="89"/>
      <c r="K67" s="165">
        <v>139.19999999999999</v>
      </c>
      <c r="L67" s="165">
        <v>139.19999999999999</v>
      </c>
      <c r="M67" s="166">
        <v>139.19999999999999</v>
      </c>
      <c r="N67" s="166">
        <v>139.19999999999999</v>
      </c>
    </row>
    <row r="68" spans="1:14" ht="15" customHeight="1" x14ac:dyDescent="0.15">
      <c r="A68" s="51"/>
      <c r="B68" s="67" t="s">
        <v>27</v>
      </c>
      <c r="C68" s="90" t="s">
        <v>28</v>
      </c>
      <c r="D68" s="91">
        <v>706</v>
      </c>
      <c r="E68" s="13">
        <v>1996</v>
      </c>
      <c r="F68" s="55"/>
      <c r="G68" s="92"/>
      <c r="H68" s="92"/>
      <c r="I68" s="92"/>
      <c r="J68" s="92"/>
      <c r="K68" s="167">
        <v>198</v>
      </c>
      <c r="L68" s="167">
        <v>198</v>
      </c>
      <c r="M68" s="156">
        <v>198</v>
      </c>
      <c r="N68" s="156">
        <v>198</v>
      </c>
    </row>
    <row r="69" spans="1:14" ht="15" customHeight="1" x14ac:dyDescent="0.15">
      <c r="A69" s="51"/>
      <c r="B69" s="67" t="s">
        <v>29</v>
      </c>
      <c r="C69" s="13" t="s">
        <v>82</v>
      </c>
      <c r="D69" s="15">
        <v>340</v>
      </c>
      <c r="E69" s="15">
        <v>1996</v>
      </c>
      <c r="F69" s="55"/>
      <c r="G69" s="13"/>
      <c r="H69" s="13"/>
      <c r="I69" s="13"/>
      <c r="J69" s="13"/>
      <c r="K69" s="157">
        <v>292.89999999999998</v>
      </c>
      <c r="L69" s="157">
        <v>292.89999999999998</v>
      </c>
      <c r="M69" s="156">
        <v>292.89999999999998</v>
      </c>
      <c r="N69" s="156">
        <v>292.89999999999998</v>
      </c>
    </row>
    <row r="70" spans="1:14" ht="15" customHeight="1" x14ac:dyDescent="0.15">
      <c r="A70" s="51"/>
      <c r="B70" s="67" t="s">
        <v>12</v>
      </c>
      <c r="C70" s="57" t="s">
        <v>30</v>
      </c>
      <c r="D70" s="15">
        <v>650</v>
      </c>
      <c r="E70" s="15">
        <v>1996</v>
      </c>
      <c r="F70" s="55"/>
      <c r="G70" s="13"/>
      <c r="H70" s="13"/>
      <c r="I70" s="13"/>
      <c r="J70" s="13"/>
      <c r="K70" s="157">
        <v>119.5</v>
      </c>
      <c r="L70" s="157">
        <v>119.8</v>
      </c>
      <c r="M70" s="156">
        <v>119.8</v>
      </c>
      <c r="N70" s="156">
        <v>119.8</v>
      </c>
    </row>
    <row r="71" spans="1:14" ht="15" customHeight="1" x14ac:dyDescent="0.15">
      <c r="A71" s="51"/>
      <c r="B71" s="67" t="s">
        <v>13</v>
      </c>
      <c r="C71" s="57" t="s">
        <v>330</v>
      </c>
      <c r="D71" s="14">
        <v>250</v>
      </c>
      <c r="E71" s="15">
        <v>1996</v>
      </c>
      <c r="F71" s="107"/>
      <c r="G71" s="69"/>
      <c r="H71" s="69"/>
      <c r="I71" s="69"/>
      <c r="J71" s="69"/>
      <c r="K71" s="156">
        <v>10.5</v>
      </c>
      <c r="L71" s="156">
        <v>10.5</v>
      </c>
      <c r="M71" s="156">
        <v>327.2</v>
      </c>
      <c r="N71" s="156">
        <v>327.2</v>
      </c>
    </row>
    <row r="72" spans="1:14" ht="15" customHeight="1" x14ac:dyDescent="0.15">
      <c r="A72" s="51"/>
      <c r="B72" s="67" t="s">
        <v>11</v>
      </c>
      <c r="C72" s="57" t="s">
        <v>7</v>
      </c>
      <c r="D72" s="14">
        <v>950</v>
      </c>
      <c r="E72" s="15">
        <v>1996</v>
      </c>
      <c r="K72" s="156">
        <v>123</v>
      </c>
      <c r="L72" s="156">
        <v>123</v>
      </c>
      <c r="M72" s="156">
        <v>123</v>
      </c>
      <c r="N72" s="156">
        <v>123</v>
      </c>
    </row>
    <row r="73" spans="1:14" ht="15" customHeight="1" x14ac:dyDescent="0.15">
      <c r="A73" s="51"/>
      <c r="B73" s="67" t="s">
        <v>31</v>
      </c>
      <c r="C73" s="57" t="s">
        <v>83</v>
      </c>
      <c r="D73" s="15">
        <v>513</v>
      </c>
      <c r="E73" s="15">
        <v>1996</v>
      </c>
      <c r="F73" s="55"/>
      <c r="G73" s="13"/>
      <c r="H73" s="13"/>
      <c r="I73" s="13"/>
      <c r="J73" s="13"/>
      <c r="K73" s="157">
        <v>121</v>
      </c>
      <c r="L73" s="157">
        <v>121</v>
      </c>
      <c r="M73" s="156">
        <v>121</v>
      </c>
      <c r="N73" s="156">
        <v>121</v>
      </c>
    </row>
    <row r="74" spans="1:14" ht="15" customHeight="1" x14ac:dyDescent="0.15">
      <c r="A74" s="51"/>
      <c r="B74" s="67" t="s">
        <v>32</v>
      </c>
      <c r="C74" s="13" t="s">
        <v>33</v>
      </c>
      <c r="D74" s="14">
        <v>1000</v>
      </c>
      <c r="E74" s="15">
        <v>1996</v>
      </c>
      <c r="F74" s="55"/>
      <c r="G74" s="13"/>
      <c r="H74" s="13"/>
      <c r="I74" s="13"/>
      <c r="J74" s="13"/>
      <c r="K74" s="157">
        <v>106.5</v>
      </c>
      <c r="L74" s="157">
        <v>106.5</v>
      </c>
      <c r="M74" s="156">
        <v>106.5</v>
      </c>
      <c r="N74" s="156">
        <v>106.5</v>
      </c>
    </row>
    <row r="75" spans="1:14" ht="15" customHeight="1" x14ac:dyDescent="0.15">
      <c r="A75" s="70"/>
      <c r="B75" s="93"/>
      <c r="C75" s="72" t="s">
        <v>34</v>
      </c>
      <c r="D75" s="94">
        <v>250</v>
      </c>
      <c r="E75" s="73">
        <v>1996</v>
      </c>
      <c r="F75" s="95"/>
      <c r="G75" s="96"/>
      <c r="H75" s="96"/>
      <c r="I75" s="187" t="s">
        <v>331</v>
      </c>
      <c r="J75" s="96"/>
      <c r="K75" s="161">
        <v>110</v>
      </c>
      <c r="L75" s="161">
        <v>110</v>
      </c>
      <c r="M75" s="162">
        <v>110</v>
      </c>
      <c r="N75" s="162">
        <v>0</v>
      </c>
    </row>
    <row r="76" spans="1:14" ht="15" customHeight="1" x14ac:dyDescent="0.15">
      <c r="A76" s="76"/>
      <c r="B76" s="77"/>
      <c r="C76" s="78" t="s">
        <v>35</v>
      </c>
      <c r="D76" s="97">
        <v>750</v>
      </c>
      <c r="E76" s="79">
        <v>1996</v>
      </c>
      <c r="F76" s="82"/>
      <c r="G76" s="83"/>
      <c r="H76" s="83"/>
      <c r="I76" s="83"/>
      <c r="J76" s="83"/>
      <c r="K76" s="163">
        <v>138.5</v>
      </c>
      <c r="L76" s="163">
        <v>138.5</v>
      </c>
      <c r="M76" s="164">
        <v>138.5</v>
      </c>
      <c r="N76" s="164">
        <v>138.5</v>
      </c>
    </row>
    <row r="77" spans="1:14" ht="15" customHeight="1" x14ac:dyDescent="0.15">
      <c r="A77" s="76"/>
      <c r="B77" s="77"/>
      <c r="C77" s="78" t="s">
        <v>36</v>
      </c>
      <c r="D77" s="97">
        <v>850</v>
      </c>
      <c r="E77" s="79">
        <v>1996</v>
      </c>
      <c r="F77" s="98"/>
      <c r="G77" s="99"/>
      <c r="H77" s="99"/>
      <c r="I77" s="99" t="s">
        <v>331</v>
      </c>
      <c r="J77" s="99"/>
      <c r="K77" s="163">
        <v>134.5</v>
      </c>
      <c r="L77" s="163">
        <v>134.5</v>
      </c>
      <c r="M77" s="164">
        <v>134.5</v>
      </c>
      <c r="N77" s="164">
        <v>0</v>
      </c>
    </row>
    <row r="78" spans="1:14" ht="15" customHeight="1" x14ac:dyDescent="0.15">
      <c r="A78" s="76"/>
      <c r="B78" s="77"/>
      <c r="C78" s="78" t="s">
        <v>37</v>
      </c>
      <c r="D78" s="97">
        <v>900</v>
      </c>
      <c r="E78" s="79">
        <v>1996</v>
      </c>
      <c r="F78" s="82"/>
      <c r="G78" s="83"/>
      <c r="H78" s="83"/>
      <c r="I78" s="83"/>
      <c r="J78" s="83"/>
      <c r="K78" s="163">
        <v>159</v>
      </c>
      <c r="L78" s="163">
        <v>159</v>
      </c>
      <c r="M78" s="164">
        <v>159</v>
      </c>
      <c r="N78" s="164">
        <v>159</v>
      </c>
    </row>
    <row r="79" spans="1:14" ht="15" customHeight="1" x14ac:dyDescent="0.15">
      <c r="A79" s="100"/>
      <c r="B79" s="84"/>
      <c r="C79" s="85" t="s">
        <v>38</v>
      </c>
      <c r="D79" s="101">
        <v>950</v>
      </c>
      <c r="E79" s="86">
        <v>1996</v>
      </c>
      <c r="F79" s="102"/>
      <c r="G79" s="85"/>
      <c r="H79" s="85"/>
      <c r="I79" s="85"/>
      <c r="J79" s="85"/>
      <c r="K79" s="165">
        <v>113</v>
      </c>
      <c r="L79" s="165">
        <v>113</v>
      </c>
      <c r="M79" s="166">
        <v>113</v>
      </c>
      <c r="N79" s="166">
        <v>113</v>
      </c>
    </row>
    <row r="80" spans="1:14" ht="15" customHeight="1" x14ac:dyDescent="0.15">
      <c r="A80" s="51"/>
      <c r="B80" s="67" t="s">
        <v>39</v>
      </c>
      <c r="C80" s="13" t="s">
        <v>40</v>
      </c>
      <c r="D80" s="14">
        <v>50</v>
      </c>
      <c r="E80" s="15">
        <v>1996</v>
      </c>
      <c r="F80" s="55"/>
      <c r="G80" s="13"/>
      <c r="H80" s="13"/>
      <c r="I80" s="13"/>
      <c r="J80" s="13"/>
      <c r="K80" s="157">
        <v>171.3</v>
      </c>
      <c r="L80" s="157">
        <v>171.3</v>
      </c>
      <c r="M80" s="156">
        <v>171.3</v>
      </c>
      <c r="N80" s="156">
        <v>171.3</v>
      </c>
    </row>
    <row r="81" spans="1:14" ht="15" customHeight="1" x14ac:dyDescent="0.15">
      <c r="A81" s="70"/>
      <c r="B81" s="71"/>
      <c r="C81" s="72" t="s">
        <v>189</v>
      </c>
      <c r="D81" s="94">
        <v>520</v>
      </c>
      <c r="E81" s="73">
        <v>1996</v>
      </c>
      <c r="F81" s="75"/>
      <c r="G81" s="72"/>
      <c r="H81" s="72"/>
      <c r="I81" s="72"/>
      <c r="J81" s="72"/>
      <c r="K81" s="161">
        <v>86</v>
      </c>
      <c r="L81" s="161">
        <v>82.7</v>
      </c>
      <c r="M81" s="162">
        <v>82.7</v>
      </c>
      <c r="N81" s="162">
        <v>82.7</v>
      </c>
    </row>
    <row r="82" spans="1:14" ht="15" customHeight="1" x14ac:dyDescent="0.15">
      <c r="A82" s="76"/>
      <c r="B82" s="77"/>
      <c r="C82" s="78" t="s">
        <v>190</v>
      </c>
      <c r="D82" s="97">
        <v>520</v>
      </c>
      <c r="E82" s="79">
        <v>1996</v>
      </c>
      <c r="F82" s="81"/>
      <c r="G82" s="78"/>
      <c r="H82" s="78"/>
      <c r="I82" s="78"/>
      <c r="J82" s="78"/>
      <c r="K82" s="163">
        <v>48.5</v>
      </c>
      <c r="L82" s="163">
        <v>52</v>
      </c>
      <c r="M82" s="164">
        <v>52</v>
      </c>
      <c r="N82" s="164">
        <v>52</v>
      </c>
    </row>
    <row r="83" spans="1:14" ht="15" customHeight="1" x14ac:dyDescent="0.15">
      <c r="A83" s="76"/>
      <c r="B83" s="77"/>
      <c r="C83" s="78" t="s">
        <v>41</v>
      </c>
      <c r="D83" s="97">
        <v>970</v>
      </c>
      <c r="E83" s="79">
        <v>1996</v>
      </c>
      <c r="F83" s="81"/>
      <c r="G83" s="78"/>
      <c r="H83" s="78"/>
      <c r="I83" s="78"/>
      <c r="J83" s="78"/>
      <c r="K83" s="163">
        <v>140</v>
      </c>
      <c r="L83" s="163">
        <v>140</v>
      </c>
      <c r="M83" s="164">
        <v>141.6</v>
      </c>
      <c r="N83" s="164">
        <v>141.6</v>
      </c>
    </row>
    <row r="84" spans="1:14" ht="15" customHeight="1" x14ac:dyDescent="0.15">
      <c r="A84" s="76"/>
      <c r="B84" s="77"/>
      <c r="C84" s="78" t="s">
        <v>45</v>
      </c>
      <c r="D84" s="97">
        <v>600</v>
      </c>
      <c r="E84" s="79">
        <v>1996</v>
      </c>
      <c r="F84" s="81"/>
      <c r="G84" s="78"/>
      <c r="H84" s="78"/>
      <c r="I84" s="78"/>
      <c r="J84" s="78"/>
      <c r="K84" s="163">
        <v>218.5</v>
      </c>
      <c r="L84" s="163">
        <v>218.5</v>
      </c>
      <c r="M84" s="164">
        <v>230.3</v>
      </c>
      <c r="N84" s="164">
        <v>230.3</v>
      </c>
    </row>
    <row r="85" spans="1:14" ht="15" customHeight="1" x14ac:dyDescent="0.15">
      <c r="A85" s="76"/>
      <c r="B85" s="77"/>
      <c r="C85" s="78" t="s">
        <v>42</v>
      </c>
      <c r="D85" s="97">
        <v>960</v>
      </c>
      <c r="E85" s="79">
        <v>1996</v>
      </c>
      <c r="F85" s="81"/>
      <c r="G85" s="78"/>
      <c r="H85" s="78"/>
      <c r="I85" s="78"/>
      <c r="J85" s="78"/>
      <c r="K85" s="163">
        <v>207</v>
      </c>
      <c r="L85" s="163">
        <v>202.3</v>
      </c>
      <c r="M85" s="164">
        <v>202.3</v>
      </c>
      <c r="N85" s="164">
        <v>202.3</v>
      </c>
    </row>
    <row r="86" spans="1:14" ht="15" customHeight="1" x14ac:dyDescent="0.15">
      <c r="A86" s="76"/>
      <c r="B86" s="77"/>
      <c r="C86" s="78" t="s">
        <v>43</v>
      </c>
      <c r="D86" s="97">
        <v>410</v>
      </c>
      <c r="E86" s="79">
        <v>1996</v>
      </c>
      <c r="F86" s="81"/>
      <c r="G86" s="78"/>
      <c r="H86" s="78"/>
      <c r="I86" s="78"/>
      <c r="J86" s="78"/>
      <c r="K86" s="163">
        <v>127.5</v>
      </c>
      <c r="L86" s="163">
        <v>127.5</v>
      </c>
      <c r="M86" s="164">
        <v>127.9</v>
      </c>
      <c r="N86" s="164">
        <v>127.9</v>
      </c>
    </row>
    <row r="87" spans="1:14" ht="15" customHeight="1" x14ac:dyDescent="0.15">
      <c r="A87" s="76"/>
      <c r="B87" s="77"/>
      <c r="C87" s="78" t="s">
        <v>44</v>
      </c>
      <c r="D87" s="97">
        <v>600</v>
      </c>
      <c r="E87" s="79">
        <v>1996</v>
      </c>
      <c r="F87" s="81"/>
      <c r="G87" s="78"/>
      <c r="H87" s="78"/>
      <c r="I87" s="78"/>
      <c r="J87" s="78"/>
      <c r="K87" s="163">
        <v>244</v>
      </c>
      <c r="L87" s="163">
        <v>244</v>
      </c>
      <c r="M87" s="164">
        <v>245.7</v>
      </c>
      <c r="N87" s="164">
        <v>245.7</v>
      </c>
    </row>
    <row r="88" spans="1:14" ht="15" customHeight="1" x14ac:dyDescent="0.15">
      <c r="A88" s="76"/>
      <c r="B88" s="77"/>
      <c r="C88" s="78" t="s">
        <v>46</v>
      </c>
      <c r="D88" s="97">
        <v>565</v>
      </c>
      <c r="E88" s="79">
        <v>1996</v>
      </c>
      <c r="F88" s="81"/>
      <c r="G88" s="78"/>
      <c r="H88" s="78"/>
      <c r="I88" s="78"/>
      <c r="J88" s="78"/>
      <c r="K88" s="163">
        <v>231.5</v>
      </c>
      <c r="L88" s="163">
        <v>226.7</v>
      </c>
      <c r="M88" s="164">
        <v>226.7</v>
      </c>
      <c r="N88" s="164">
        <v>226.7</v>
      </c>
    </row>
    <row r="89" spans="1:14" ht="15" customHeight="1" x14ac:dyDescent="0.15">
      <c r="A89" s="60"/>
      <c r="B89" s="103"/>
      <c r="C89" s="85" t="s">
        <v>47</v>
      </c>
      <c r="D89" s="101">
        <v>565</v>
      </c>
      <c r="E89" s="86">
        <v>1996</v>
      </c>
      <c r="F89" s="102"/>
      <c r="G89" s="85"/>
      <c r="H89" s="85"/>
      <c r="I89" s="85"/>
      <c r="J89" s="85"/>
      <c r="K89" s="165">
        <v>155</v>
      </c>
      <c r="L89" s="165">
        <v>153.69999999999999</v>
      </c>
      <c r="M89" s="166">
        <v>153.69999999999999</v>
      </c>
      <c r="N89" s="166">
        <v>153.69999999999999</v>
      </c>
    </row>
    <row r="90" spans="1:14" ht="15" customHeight="1" x14ac:dyDescent="0.15">
      <c r="A90" s="60"/>
      <c r="B90" s="189" t="s">
        <v>332</v>
      </c>
      <c r="C90" s="64" t="s">
        <v>24</v>
      </c>
      <c r="D90" s="62">
        <v>584</v>
      </c>
      <c r="E90" s="63">
        <v>1996</v>
      </c>
      <c r="F90" s="65"/>
      <c r="G90" s="64"/>
      <c r="H90" s="64"/>
      <c r="I90" s="64"/>
      <c r="J90" s="64"/>
      <c r="K90" s="188">
        <v>135.69999999999999</v>
      </c>
      <c r="L90" s="188">
        <v>135.69999999999999</v>
      </c>
      <c r="M90" s="158">
        <v>135.69999999999999</v>
      </c>
      <c r="N90" s="158">
        <v>133.1</v>
      </c>
    </row>
    <row r="91" spans="1:14" ht="15" customHeight="1" x14ac:dyDescent="0.15">
      <c r="A91" s="51"/>
      <c r="B91" s="67" t="s">
        <v>78</v>
      </c>
      <c r="C91" s="13" t="s">
        <v>59</v>
      </c>
      <c r="D91" s="14">
        <v>865</v>
      </c>
      <c r="E91" s="15">
        <v>1997</v>
      </c>
      <c r="F91" s="55"/>
      <c r="G91" s="13"/>
      <c r="H91" s="13"/>
      <c r="I91" s="13"/>
      <c r="J91" s="13"/>
      <c r="K91" s="157">
        <v>136.19999999999999</v>
      </c>
      <c r="L91" s="157">
        <v>136.19999999999999</v>
      </c>
      <c r="M91" s="156">
        <v>136.19999999999999</v>
      </c>
      <c r="N91" s="156">
        <v>136.19999999999999</v>
      </c>
    </row>
    <row r="92" spans="1:14" ht="15" customHeight="1" x14ac:dyDescent="0.15">
      <c r="A92" s="70"/>
      <c r="B92" s="71"/>
      <c r="C92" s="72" t="s">
        <v>60</v>
      </c>
      <c r="D92" s="94">
        <v>450</v>
      </c>
      <c r="E92" s="73">
        <v>1997</v>
      </c>
      <c r="F92" s="75"/>
      <c r="G92" s="72"/>
      <c r="H92" s="72"/>
      <c r="I92" s="72"/>
      <c r="J92" s="72"/>
      <c r="K92" s="161">
        <v>155.69999999999999</v>
      </c>
      <c r="L92" s="161">
        <v>155.69999999999999</v>
      </c>
      <c r="M92" s="162">
        <v>155.69999999999999</v>
      </c>
      <c r="N92" s="162">
        <v>155.69999999999999</v>
      </c>
    </row>
    <row r="93" spans="1:14" ht="15" customHeight="1" x14ac:dyDescent="0.15">
      <c r="A93" s="76"/>
      <c r="B93" s="104"/>
      <c r="C93" s="78" t="s">
        <v>60</v>
      </c>
      <c r="D93" s="97">
        <v>400</v>
      </c>
      <c r="E93" s="79">
        <v>1997</v>
      </c>
      <c r="F93" s="81"/>
      <c r="G93" s="78"/>
      <c r="H93" s="78"/>
      <c r="I93" s="78"/>
      <c r="J93" s="78"/>
      <c r="K93" s="163">
        <v>100.5</v>
      </c>
      <c r="L93" s="163">
        <v>100.5</v>
      </c>
      <c r="M93" s="164">
        <v>100.5</v>
      </c>
      <c r="N93" s="164">
        <v>100.5</v>
      </c>
    </row>
    <row r="94" spans="1:14" ht="15" customHeight="1" x14ac:dyDescent="0.15">
      <c r="A94" s="103"/>
      <c r="B94" s="103"/>
      <c r="C94" s="85" t="s">
        <v>61</v>
      </c>
      <c r="D94" s="101">
        <v>930</v>
      </c>
      <c r="E94" s="86">
        <v>1997</v>
      </c>
      <c r="F94" s="102"/>
      <c r="G94" s="85"/>
      <c r="H94" s="85"/>
      <c r="I94" s="85"/>
      <c r="J94" s="85"/>
      <c r="K94" s="165">
        <v>72.5</v>
      </c>
      <c r="L94" s="165">
        <v>72.5</v>
      </c>
      <c r="M94" s="166">
        <v>72.5</v>
      </c>
      <c r="N94" s="166">
        <v>71.599999999999994</v>
      </c>
    </row>
    <row r="95" spans="1:14" ht="15" customHeight="1" x14ac:dyDescent="0.15">
      <c r="A95" s="51"/>
      <c r="B95" s="67" t="s">
        <v>12</v>
      </c>
      <c r="C95" s="13" t="s">
        <v>56</v>
      </c>
      <c r="D95" s="15">
        <v>820</v>
      </c>
      <c r="E95" s="15">
        <v>1997</v>
      </c>
      <c r="F95" s="55"/>
      <c r="G95" s="13"/>
      <c r="H95" s="13"/>
      <c r="I95" s="13"/>
      <c r="J95" s="13"/>
      <c r="K95" s="157">
        <v>119.5</v>
      </c>
      <c r="L95" s="157">
        <v>119.5</v>
      </c>
      <c r="M95" s="156">
        <v>119.5</v>
      </c>
      <c r="N95" s="156">
        <v>119.5</v>
      </c>
    </row>
    <row r="96" spans="1:14" ht="15" customHeight="1" x14ac:dyDescent="0.15">
      <c r="A96" s="51"/>
      <c r="B96" s="67" t="s">
        <v>14</v>
      </c>
      <c r="C96" s="13" t="s">
        <v>52</v>
      </c>
      <c r="D96" s="14">
        <v>397</v>
      </c>
      <c r="E96" s="58">
        <v>1997</v>
      </c>
      <c r="F96" s="55"/>
      <c r="G96" s="13"/>
      <c r="H96" s="13"/>
      <c r="I96" s="13"/>
      <c r="J96" s="13"/>
      <c r="K96" s="157">
        <v>49.3</v>
      </c>
      <c r="L96" s="157">
        <v>49.3</v>
      </c>
      <c r="M96" s="156">
        <v>49.3</v>
      </c>
      <c r="N96" s="156">
        <v>49.3</v>
      </c>
    </row>
    <row r="97" spans="1:14" ht="15" customHeight="1" x14ac:dyDescent="0.15">
      <c r="A97" s="105"/>
      <c r="B97" s="106"/>
      <c r="C97" s="13" t="s">
        <v>53</v>
      </c>
      <c r="D97" s="14">
        <v>700</v>
      </c>
      <c r="E97" s="58">
        <v>1997</v>
      </c>
      <c r="F97" s="107"/>
      <c r="G97" s="69"/>
      <c r="H97" s="69"/>
      <c r="I97" s="69"/>
      <c r="J97" s="69"/>
      <c r="K97" s="157">
        <v>130.69999999999999</v>
      </c>
      <c r="L97" s="157">
        <v>130.69999999999999</v>
      </c>
      <c r="M97" s="156">
        <v>130.69999999999999</v>
      </c>
      <c r="N97" s="156">
        <v>130.69999999999999</v>
      </c>
    </row>
    <row r="98" spans="1:14" ht="15" customHeight="1" x14ac:dyDescent="0.15">
      <c r="A98" s="105"/>
      <c r="B98" s="67" t="s">
        <v>13</v>
      </c>
      <c r="C98" s="13" t="s">
        <v>51</v>
      </c>
      <c r="D98" s="15">
        <v>850</v>
      </c>
      <c r="E98" s="15">
        <v>1997</v>
      </c>
      <c r="F98" s="107"/>
      <c r="G98" s="69"/>
      <c r="H98" s="69"/>
      <c r="I98" s="69"/>
      <c r="J98" s="69"/>
      <c r="K98" s="157">
        <v>122.1</v>
      </c>
      <c r="L98" s="157">
        <v>122.1</v>
      </c>
      <c r="M98" s="156">
        <v>122.1</v>
      </c>
      <c r="N98" s="156">
        <v>122.1</v>
      </c>
    </row>
    <row r="99" spans="1:14" ht="15" customHeight="1" x14ac:dyDescent="0.15">
      <c r="A99" s="105"/>
      <c r="B99" s="9" t="s">
        <v>39</v>
      </c>
      <c r="C99" s="10" t="s">
        <v>58</v>
      </c>
      <c r="D99" s="11">
        <v>350</v>
      </c>
      <c r="E99" s="11">
        <v>1997</v>
      </c>
      <c r="F99" s="108"/>
      <c r="G99" s="109"/>
      <c r="H99" s="109"/>
      <c r="I99" s="109"/>
      <c r="J99" s="109"/>
      <c r="K99" s="168">
        <v>113</v>
      </c>
      <c r="L99" s="168">
        <v>113</v>
      </c>
      <c r="M99" s="156">
        <v>112.7</v>
      </c>
      <c r="N99" s="156">
        <v>112.7</v>
      </c>
    </row>
    <row r="100" spans="1:14" ht="15" customHeight="1" x14ac:dyDescent="0.15">
      <c r="A100" s="105"/>
      <c r="B100" s="9" t="s">
        <v>54</v>
      </c>
      <c r="C100" s="10" t="s">
        <v>333</v>
      </c>
      <c r="D100" s="20">
        <v>1150</v>
      </c>
      <c r="E100" s="11">
        <v>1998</v>
      </c>
      <c r="F100" s="108"/>
      <c r="G100" s="109"/>
      <c r="H100" s="109"/>
      <c r="I100" s="109"/>
      <c r="J100" s="109"/>
      <c r="K100" s="168">
        <v>436</v>
      </c>
      <c r="L100" s="168">
        <v>436</v>
      </c>
      <c r="M100" s="156">
        <v>436</v>
      </c>
      <c r="N100" s="156">
        <v>101.1</v>
      </c>
    </row>
    <row r="101" spans="1:14" ht="15" customHeight="1" x14ac:dyDescent="0.15">
      <c r="A101" s="105"/>
      <c r="B101" s="9" t="s">
        <v>69</v>
      </c>
      <c r="C101" s="13" t="s">
        <v>70</v>
      </c>
      <c r="D101" s="14">
        <v>900</v>
      </c>
      <c r="E101" s="15">
        <v>1998</v>
      </c>
      <c r="F101" s="107"/>
      <c r="G101" s="69"/>
      <c r="H101" s="69"/>
      <c r="I101" s="69"/>
      <c r="J101" s="69"/>
      <c r="K101" s="157">
        <v>234</v>
      </c>
      <c r="L101" s="157">
        <v>234</v>
      </c>
      <c r="M101" s="156">
        <v>254.5</v>
      </c>
      <c r="N101" s="156">
        <v>254.5</v>
      </c>
    </row>
    <row r="102" spans="1:14" ht="15" customHeight="1" x14ac:dyDescent="0.15">
      <c r="A102" s="105"/>
      <c r="C102" s="111" t="s">
        <v>75</v>
      </c>
      <c r="D102" s="112">
        <v>120</v>
      </c>
      <c r="E102" s="112">
        <v>2000</v>
      </c>
      <c r="F102" s="17"/>
      <c r="G102" s="113"/>
      <c r="H102" s="113"/>
      <c r="I102" s="113"/>
      <c r="J102" s="113"/>
      <c r="K102" s="168">
        <v>182.6</v>
      </c>
      <c r="L102" s="168">
        <v>182.6</v>
      </c>
      <c r="M102" s="156">
        <v>182.6</v>
      </c>
      <c r="N102" s="156">
        <v>182.6</v>
      </c>
    </row>
    <row r="103" spans="1:14" ht="15" customHeight="1" x14ac:dyDescent="0.15">
      <c r="A103" s="105"/>
      <c r="B103" s="9" t="s">
        <v>15</v>
      </c>
      <c r="C103" s="10" t="s">
        <v>76</v>
      </c>
      <c r="D103" s="20">
        <v>380</v>
      </c>
      <c r="E103" s="11">
        <v>2001</v>
      </c>
      <c r="F103" s="108"/>
      <c r="G103" s="109"/>
      <c r="H103" s="109"/>
      <c r="I103" s="109"/>
      <c r="J103" s="109"/>
      <c r="K103" s="168">
        <v>4</v>
      </c>
      <c r="L103" s="168">
        <v>4</v>
      </c>
      <c r="M103" s="156">
        <v>4</v>
      </c>
      <c r="N103" s="156">
        <v>4</v>
      </c>
    </row>
    <row r="104" spans="1:14" ht="15" customHeight="1" x14ac:dyDescent="0.15">
      <c r="A104" s="105"/>
      <c r="B104" s="9"/>
      <c r="C104" s="10" t="s">
        <v>77</v>
      </c>
      <c r="D104" s="20">
        <v>700</v>
      </c>
      <c r="E104" s="11">
        <v>2001</v>
      </c>
      <c r="F104" s="23"/>
      <c r="G104" s="10"/>
      <c r="H104" s="10"/>
      <c r="I104" s="10"/>
      <c r="J104" s="10"/>
      <c r="K104" s="168">
        <v>10</v>
      </c>
      <c r="L104" s="168">
        <v>10</v>
      </c>
      <c r="M104" s="156">
        <v>10</v>
      </c>
      <c r="N104" s="156">
        <v>58.2</v>
      </c>
    </row>
    <row r="105" spans="1:14" ht="15" customHeight="1" x14ac:dyDescent="0.15">
      <c r="A105" s="105"/>
      <c r="B105" s="9" t="s">
        <v>32</v>
      </c>
      <c r="C105" s="10" t="s">
        <v>84</v>
      </c>
      <c r="D105" s="11">
        <v>700</v>
      </c>
      <c r="E105" s="11">
        <v>2002</v>
      </c>
      <c r="F105" s="23"/>
      <c r="G105" s="10"/>
      <c r="H105" s="10"/>
      <c r="I105" s="10"/>
      <c r="J105" s="10"/>
      <c r="K105" s="168">
        <v>164.5</v>
      </c>
      <c r="L105" s="168">
        <v>164.5</v>
      </c>
      <c r="M105" s="156">
        <v>164.5</v>
      </c>
      <c r="N105" s="156">
        <v>164.5</v>
      </c>
    </row>
    <row r="106" spans="1:14" ht="15" customHeight="1" x14ac:dyDescent="0.15">
      <c r="A106" s="105"/>
      <c r="B106" s="54"/>
      <c r="C106" s="13" t="s">
        <v>85</v>
      </c>
      <c r="D106" s="15">
        <v>1100</v>
      </c>
      <c r="E106" s="15">
        <v>2002</v>
      </c>
      <c r="F106" s="55"/>
      <c r="G106" s="13"/>
      <c r="H106" s="13"/>
      <c r="I106" s="13"/>
      <c r="J106" s="13"/>
      <c r="K106" s="157">
        <v>120.5</v>
      </c>
      <c r="L106" s="157">
        <v>120.5</v>
      </c>
      <c r="M106" s="156">
        <v>120.5</v>
      </c>
      <c r="N106" s="156">
        <v>120.5</v>
      </c>
    </row>
    <row r="107" spans="1:14" ht="15" customHeight="1" x14ac:dyDescent="0.15">
      <c r="A107" s="1" t="s">
        <v>323</v>
      </c>
      <c r="B107" s="1"/>
      <c r="D107" s="6"/>
      <c r="E107" s="7"/>
      <c r="K107" s="150"/>
      <c r="L107" s="150"/>
    </row>
    <row r="108" spans="1:14" ht="15" customHeight="1" thickBot="1" x14ac:dyDescent="0.2">
      <c r="A108" s="24" t="s">
        <v>322</v>
      </c>
      <c r="B108" s="1"/>
      <c r="C108" s="25"/>
      <c r="D108" s="7"/>
      <c r="E108" s="7"/>
      <c r="F108" s="56"/>
      <c r="G108" s="27"/>
      <c r="H108" s="27"/>
      <c r="I108" s="27"/>
      <c r="J108" s="27"/>
      <c r="K108" s="150"/>
      <c r="L108" s="150"/>
    </row>
    <row r="109" spans="1:14" ht="23.25" customHeight="1" thickBot="1" x14ac:dyDescent="0.2">
      <c r="A109" s="28"/>
      <c r="B109" s="29" t="s">
        <v>0</v>
      </c>
      <c r="C109" s="30" t="s">
        <v>3</v>
      </c>
      <c r="D109" s="31" t="s">
        <v>5</v>
      </c>
      <c r="E109" s="31" t="s">
        <v>4</v>
      </c>
      <c r="F109" s="190" t="s">
        <v>256</v>
      </c>
      <c r="G109" s="190"/>
      <c r="H109" s="190"/>
      <c r="I109" s="143"/>
      <c r="J109" s="143"/>
      <c r="K109" s="191" t="s">
        <v>317</v>
      </c>
      <c r="L109" s="191"/>
      <c r="M109" s="191"/>
      <c r="N109" s="179"/>
    </row>
    <row r="110" spans="1:14" ht="21.75" thickBot="1" x14ac:dyDescent="0.2">
      <c r="A110" s="32"/>
      <c r="B110" s="33" t="s">
        <v>185</v>
      </c>
      <c r="C110" s="34" t="s">
        <v>186</v>
      </c>
      <c r="D110" s="3" t="s">
        <v>6</v>
      </c>
      <c r="E110" s="3" t="s">
        <v>316</v>
      </c>
      <c r="F110" s="2">
        <v>2012</v>
      </c>
      <c r="G110" s="2">
        <v>2013</v>
      </c>
      <c r="H110" s="2">
        <v>2014</v>
      </c>
      <c r="I110" s="178">
        <v>2015</v>
      </c>
      <c r="J110" s="2"/>
      <c r="K110" s="2">
        <v>2012</v>
      </c>
      <c r="L110" s="2">
        <v>2013</v>
      </c>
      <c r="M110" s="2">
        <v>2014</v>
      </c>
      <c r="N110" s="178">
        <v>2015</v>
      </c>
    </row>
    <row r="111" spans="1:14" ht="15" customHeight="1" x14ac:dyDescent="0.15">
      <c r="A111" s="105"/>
      <c r="B111" s="9" t="s">
        <v>14</v>
      </c>
      <c r="C111" s="13" t="s">
        <v>86</v>
      </c>
      <c r="D111" s="11">
        <v>1510</v>
      </c>
      <c r="E111" s="11">
        <v>2002</v>
      </c>
      <c r="F111" s="23"/>
      <c r="G111" s="10"/>
      <c r="H111" s="10"/>
      <c r="I111" s="10"/>
      <c r="J111" s="10"/>
      <c r="K111" s="168">
        <v>101.1</v>
      </c>
      <c r="L111" s="168">
        <v>101.1</v>
      </c>
      <c r="M111" s="168">
        <v>101.1</v>
      </c>
      <c r="N111" s="168">
        <v>101.1</v>
      </c>
    </row>
    <row r="112" spans="1:14" ht="15" customHeight="1" x14ac:dyDescent="0.15">
      <c r="A112" s="114"/>
      <c r="B112" s="115" t="s">
        <v>32</v>
      </c>
      <c r="C112" s="10" t="s">
        <v>87</v>
      </c>
      <c r="D112" s="11">
        <v>1150</v>
      </c>
      <c r="E112" s="11">
        <v>2003</v>
      </c>
      <c r="F112" s="23"/>
      <c r="G112" s="10"/>
      <c r="H112" s="10"/>
      <c r="I112" s="10"/>
      <c r="J112" s="10"/>
      <c r="K112" s="168">
        <v>354.5</v>
      </c>
      <c r="L112" s="168">
        <v>354.5</v>
      </c>
      <c r="M112" s="168">
        <v>354.5</v>
      </c>
      <c r="N112" s="168">
        <v>354.5</v>
      </c>
    </row>
    <row r="113" spans="1:14" ht="15" customHeight="1" x14ac:dyDescent="0.15">
      <c r="A113" s="105"/>
      <c r="B113" s="9" t="s">
        <v>14</v>
      </c>
      <c r="C113" s="10" t="s">
        <v>88</v>
      </c>
      <c r="D113" s="11">
        <v>1210</v>
      </c>
      <c r="E113" s="11">
        <v>2003</v>
      </c>
      <c r="F113" s="23"/>
      <c r="G113" s="10"/>
      <c r="H113" s="10"/>
      <c r="I113" s="10"/>
      <c r="J113" s="10"/>
      <c r="K113" s="168">
        <v>216.5</v>
      </c>
      <c r="L113" s="168">
        <v>216.5</v>
      </c>
      <c r="M113" s="168">
        <v>216.5</v>
      </c>
      <c r="N113" s="168">
        <v>216.5</v>
      </c>
    </row>
    <row r="114" spans="1:14" ht="15" customHeight="1" x14ac:dyDescent="0.15">
      <c r="A114" s="105"/>
      <c r="B114" s="9" t="s">
        <v>79</v>
      </c>
      <c r="C114" s="10" t="s">
        <v>89</v>
      </c>
      <c r="D114" s="11">
        <v>670</v>
      </c>
      <c r="E114" s="11">
        <v>2006</v>
      </c>
      <c r="F114" s="23"/>
      <c r="G114" s="10"/>
      <c r="H114" s="10"/>
      <c r="I114" s="10"/>
      <c r="J114" s="10"/>
      <c r="K114" s="168">
        <v>23.7</v>
      </c>
      <c r="L114" s="168">
        <v>23.7</v>
      </c>
      <c r="M114" s="168">
        <v>23.7</v>
      </c>
      <c r="N114" s="168">
        <v>54.2</v>
      </c>
    </row>
    <row r="115" spans="1:14" ht="15" customHeight="1" x14ac:dyDescent="0.15">
      <c r="A115" s="105"/>
      <c r="B115" s="9" t="s">
        <v>21</v>
      </c>
      <c r="C115" s="10" t="s">
        <v>90</v>
      </c>
      <c r="D115" s="11">
        <v>1150</v>
      </c>
      <c r="E115" s="11">
        <v>2012</v>
      </c>
      <c r="F115" s="17"/>
      <c r="G115" s="12"/>
      <c r="H115" s="12"/>
      <c r="I115" s="12"/>
      <c r="J115" s="12"/>
      <c r="K115" s="168">
        <v>57.2</v>
      </c>
      <c r="L115" s="168">
        <v>57.2</v>
      </c>
      <c r="M115" s="168">
        <v>57.2</v>
      </c>
      <c r="N115" s="168">
        <v>57.2</v>
      </c>
    </row>
    <row r="116" spans="1:14" ht="15" customHeight="1" x14ac:dyDescent="0.15">
      <c r="A116" s="105"/>
      <c r="B116" s="9" t="s">
        <v>32</v>
      </c>
      <c r="C116" s="10" t="s">
        <v>87</v>
      </c>
      <c r="D116" s="11">
        <v>1450</v>
      </c>
      <c r="E116" s="11">
        <v>2014</v>
      </c>
      <c r="F116" s="17"/>
      <c r="G116" s="12"/>
      <c r="H116" s="12"/>
      <c r="I116" s="12"/>
      <c r="J116" s="12"/>
      <c r="K116" s="168"/>
      <c r="L116" s="168"/>
      <c r="M116" s="168">
        <v>222</v>
      </c>
      <c r="N116" s="168">
        <v>222</v>
      </c>
    </row>
    <row r="117" spans="1:14" ht="15" customHeight="1" x14ac:dyDescent="0.15">
      <c r="A117" s="18" t="s">
        <v>259</v>
      </c>
      <c r="B117" s="9"/>
      <c r="C117" s="10"/>
      <c r="D117" s="11"/>
      <c r="E117" s="116"/>
      <c r="F117" s="17">
        <v>2</v>
      </c>
      <c r="G117" s="12">
        <v>2</v>
      </c>
      <c r="H117" s="12">
        <v>2</v>
      </c>
      <c r="I117" s="12">
        <v>2</v>
      </c>
      <c r="J117" s="12"/>
      <c r="K117" s="169">
        <v>337.6</v>
      </c>
      <c r="L117" s="169">
        <v>337.6</v>
      </c>
      <c r="M117" s="169">
        <v>337.6</v>
      </c>
      <c r="N117" s="169">
        <v>337.6</v>
      </c>
    </row>
    <row r="118" spans="1:14" ht="15" customHeight="1" x14ac:dyDescent="0.15">
      <c r="A118" s="105"/>
      <c r="B118" s="9" t="s">
        <v>39</v>
      </c>
      <c r="C118" s="10" t="s">
        <v>91</v>
      </c>
      <c r="D118" s="11">
        <v>685</v>
      </c>
      <c r="E118" s="11">
        <v>1996</v>
      </c>
      <c r="F118" s="23"/>
      <c r="G118" s="10"/>
      <c r="H118" s="10"/>
      <c r="I118" s="10"/>
      <c r="J118" s="10"/>
      <c r="K118" s="168">
        <v>149</v>
      </c>
      <c r="L118" s="168">
        <v>149</v>
      </c>
      <c r="M118" s="168">
        <v>149</v>
      </c>
      <c r="N118" s="168">
        <v>149</v>
      </c>
    </row>
    <row r="119" spans="1:14" ht="15" customHeight="1" x14ac:dyDescent="0.15">
      <c r="A119" s="105"/>
      <c r="B119" s="9" t="s">
        <v>92</v>
      </c>
      <c r="C119" s="10" t="s">
        <v>93</v>
      </c>
      <c r="D119" s="11">
        <v>600</v>
      </c>
      <c r="E119" s="11">
        <v>1996</v>
      </c>
      <c r="F119" s="17"/>
      <c r="G119" s="12"/>
      <c r="H119" s="12"/>
      <c r="I119" s="12"/>
      <c r="J119" s="12"/>
      <c r="K119" s="168">
        <v>188.6</v>
      </c>
      <c r="L119" s="168">
        <v>188.6</v>
      </c>
      <c r="M119" s="168">
        <v>188.6</v>
      </c>
      <c r="N119" s="168">
        <v>188.6</v>
      </c>
    </row>
    <row r="120" spans="1:14" ht="15" customHeight="1" x14ac:dyDescent="0.15">
      <c r="A120" s="18" t="s">
        <v>260</v>
      </c>
      <c r="B120" s="9"/>
      <c r="C120" s="10"/>
      <c r="D120" s="11"/>
      <c r="E120" s="11"/>
      <c r="F120" s="17">
        <v>19</v>
      </c>
      <c r="G120" s="12">
        <v>20</v>
      </c>
      <c r="H120" s="12">
        <v>20</v>
      </c>
      <c r="I120" s="12">
        <v>21</v>
      </c>
      <c r="J120" s="12"/>
      <c r="K120" s="169">
        <v>2143</v>
      </c>
      <c r="L120" s="169">
        <f>SUM(L121:L140)</f>
        <v>2178.4000000000005</v>
      </c>
      <c r="M120" s="169">
        <f>SUM(M121:M140)</f>
        <v>2167.2000000000003</v>
      </c>
      <c r="N120" s="169">
        <v>2228</v>
      </c>
    </row>
    <row r="121" spans="1:14" ht="15" customHeight="1" x14ac:dyDescent="0.15">
      <c r="A121" s="105"/>
      <c r="B121" s="9" t="s">
        <v>79</v>
      </c>
      <c r="C121" s="10" t="s">
        <v>94</v>
      </c>
      <c r="D121" s="11">
        <v>1550</v>
      </c>
      <c r="E121" s="11">
        <v>1996</v>
      </c>
      <c r="F121" s="23"/>
      <c r="G121" s="10"/>
      <c r="H121" s="10"/>
      <c r="I121" s="10"/>
      <c r="J121" s="10"/>
      <c r="K121" s="168">
        <v>154</v>
      </c>
      <c r="L121" s="168">
        <v>154</v>
      </c>
      <c r="M121" s="168">
        <v>154</v>
      </c>
      <c r="N121" s="168">
        <v>154</v>
      </c>
    </row>
    <row r="122" spans="1:14" ht="15" customHeight="1" x14ac:dyDescent="0.15">
      <c r="A122" s="105"/>
      <c r="B122" s="9" t="s">
        <v>54</v>
      </c>
      <c r="C122" s="10" t="s">
        <v>55</v>
      </c>
      <c r="D122" s="11">
        <v>1620</v>
      </c>
      <c r="E122" s="11">
        <v>1997</v>
      </c>
      <c r="F122" s="23"/>
      <c r="G122" s="10"/>
      <c r="H122" s="10"/>
      <c r="I122" s="10"/>
      <c r="J122" s="10"/>
      <c r="K122" s="168">
        <v>67</v>
      </c>
      <c r="L122" s="168">
        <v>67</v>
      </c>
      <c r="M122" s="168">
        <v>67</v>
      </c>
      <c r="N122" s="168">
        <v>68.7</v>
      </c>
    </row>
    <row r="123" spans="1:14" ht="15" customHeight="1" x14ac:dyDescent="0.15">
      <c r="A123" s="105"/>
      <c r="B123" s="9" t="s">
        <v>62</v>
      </c>
      <c r="C123" s="10" t="s">
        <v>63</v>
      </c>
      <c r="D123" s="20">
        <v>2400</v>
      </c>
      <c r="E123" s="11">
        <v>1999</v>
      </c>
      <c r="F123" s="23"/>
      <c r="G123" s="10"/>
      <c r="H123" s="10"/>
      <c r="I123" s="10"/>
      <c r="J123" s="10"/>
      <c r="K123" s="168">
        <v>110.5</v>
      </c>
      <c r="L123" s="168">
        <v>110.5</v>
      </c>
      <c r="M123" s="168">
        <v>110.5</v>
      </c>
      <c r="N123" s="168">
        <v>110.5</v>
      </c>
    </row>
    <row r="124" spans="1:14" ht="15" customHeight="1" x14ac:dyDescent="0.15">
      <c r="A124" s="117"/>
      <c r="B124" s="118"/>
      <c r="C124" s="72" t="s">
        <v>64</v>
      </c>
      <c r="D124" s="94">
        <v>2280</v>
      </c>
      <c r="E124" s="73">
        <v>1999</v>
      </c>
      <c r="F124" s="75"/>
      <c r="G124" s="72"/>
      <c r="H124" s="72"/>
      <c r="I124" s="72"/>
      <c r="J124" s="72"/>
      <c r="K124" s="161">
        <v>133.5</v>
      </c>
      <c r="L124" s="161">
        <v>133.5</v>
      </c>
      <c r="M124" s="161">
        <v>133.5</v>
      </c>
      <c r="N124" s="161">
        <v>133.5</v>
      </c>
    </row>
    <row r="125" spans="1:14" ht="15" customHeight="1" x14ac:dyDescent="0.15">
      <c r="A125" s="119"/>
      <c r="B125" s="120"/>
      <c r="C125" s="78" t="s">
        <v>65</v>
      </c>
      <c r="D125" s="97">
        <v>2700</v>
      </c>
      <c r="E125" s="79">
        <v>1999</v>
      </c>
      <c r="F125" s="81"/>
      <c r="G125" s="78"/>
      <c r="H125" s="78"/>
      <c r="I125" s="78"/>
      <c r="J125" s="78"/>
      <c r="K125" s="163">
        <v>172.9</v>
      </c>
      <c r="L125" s="163">
        <v>172.9</v>
      </c>
      <c r="M125" s="163">
        <v>172.9</v>
      </c>
      <c r="N125" s="163">
        <v>172.9</v>
      </c>
    </row>
    <row r="126" spans="1:14" ht="15" customHeight="1" x14ac:dyDescent="0.15">
      <c r="A126" s="119"/>
      <c r="B126" s="120"/>
      <c r="C126" s="78" t="s">
        <v>66</v>
      </c>
      <c r="D126" s="97">
        <v>2000</v>
      </c>
      <c r="E126" s="79">
        <v>1999</v>
      </c>
      <c r="F126" s="81"/>
      <c r="G126" s="78"/>
      <c r="H126" s="78"/>
      <c r="I126" s="78"/>
      <c r="J126" s="78"/>
      <c r="K126" s="163">
        <v>82</v>
      </c>
      <c r="L126" s="163">
        <v>82</v>
      </c>
      <c r="M126" s="163">
        <v>82</v>
      </c>
      <c r="N126" s="163">
        <v>82</v>
      </c>
    </row>
    <row r="127" spans="1:14" ht="15" customHeight="1" x14ac:dyDescent="0.15">
      <c r="A127" s="119"/>
      <c r="B127" s="120"/>
      <c r="C127" s="78" t="s">
        <v>67</v>
      </c>
      <c r="D127" s="97">
        <v>2000</v>
      </c>
      <c r="E127" s="79">
        <v>1999</v>
      </c>
      <c r="F127" s="81"/>
      <c r="G127" s="78"/>
      <c r="H127" s="78"/>
      <c r="I127" s="78"/>
      <c r="J127" s="78"/>
      <c r="K127" s="163">
        <v>146</v>
      </c>
      <c r="L127" s="163">
        <v>146</v>
      </c>
      <c r="M127" s="163">
        <v>146</v>
      </c>
      <c r="N127" s="163">
        <v>146</v>
      </c>
    </row>
    <row r="128" spans="1:14" ht="15" customHeight="1" x14ac:dyDescent="0.15">
      <c r="A128" s="103"/>
      <c r="B128" s="121"/>
      <c r="C128" s="85" t="s">
        <v>68</v>
      </c>
      <c r="D128" s="101">
        <v>1910</v>
      </c>
      <c r="E128" s="86">
        <v>1999</v>
      </c>
      <c r="F128" s="102"/>
      <c r="G128" s="85"/>
      <c r="H128" s="85"/>
      <c r="I128" s="85"/>
      <c r="J128" s="85"/>
      <c r="K128" s="165">
        <v>101</v>
      </c>
      <c r="L128" s="165">
        <v>101</v>
      </c>
      <c r="M128" s="165">
        <v>101</v>
      </c>
      <c r="N128" s="165">
        <v>101</v>
      </c>
    </row>
    <row r="129" spans="1:14" ht="15" customHeight="1" x14ac:dyDescent="0.15">
      <c r="A129" s="105"/>
      <c r="B129" s="9" t="s">
        <v>69</v>
      </c>
      <c r="C129" s="10" t="s">
        <v>70</v>
      </c>
      <c r="D129" s="20">
        <v>1650</v>
      </c>
      <c r="E129" s="11">
        <v>1999</v>
      </c>
      <c r="F129" s="23"/>
      <c r="G129" s="10"/>
      <c r="H129" s="10"/>
      <c r="I129" s="10"/>
      <c r="J129" s="10"/>
      <c r="K129" s="168">
        <v>131</v>
      </c>
      <c r="L129" s="168">
        <v>131</v>
      </c>
      <c r="M129" s="168">
        <v>131.1</v>
      </c>
      <c r="N129" s="168">
        <v>131.1</v>
      </c>
    </row>
    <row r="130" spans="1:14" ht="15" customHeight="1" x14ac:dyDescent="0.15">
      <c r="A130" s="105"/>
      <c r="B130" s="9"/>
      <c r="C130" s="10" t="s">
        <v>71</v>
      </c>
      <c r="D130" s="20">
        <v>1500</v>
      </c>
      <c r="E130" s="11">
        <v>1999</v>
      </c>
      <c r="F130" s="23"/>
      <c r="G130" s="10"/>
      <c r="H130" s="10"/>
      <c r="I130" s="10"/>
      <c r="J130" s="10"/>
      <c r="K130" s="168">
        <v>160.5</v>
      </c>
      <c r="L130" s="168">
        <v>160.5</v>
      </c>
      <c r="M130" s="168">
        <v>160.5</v>
      </c>
      <c r="N130" s="168">
        <v>164</v>
      </c>
    </row>
    <row r="131" spans="1:14" ht="15" customHeight="1" x14ac:dyDescent="0.15">
      <c r="A131" s="105"/>
      <c r="B131" s="9"/>
      <c r="C131" s="10" t="s">
        <v>72</v>
      </c>
      <c r="D131" s="20">
        <v>1635</v>
      </c>
      <c r="E131" s="11">
        <v>1999</v>
      </c>
      <c r="F131" s="23"/>
      <c r="G131" s="10"/>
      <c r="H131" s="10"/>
      <c r="I131" s="10"/>
      <c r="J131" s="10"/>
      <c r="K131" s="168">
        <v>97.5</v>
      </c>
      <c r="L131" s="168">
        <v>97.5</v>
      </c>
      <c r="M131" s="168">
        <v>96.2</v>
      </c>
      <c r="N131" s="168">
        <v>96.2</v>
      </c>
    </row>
    <row r="132" spans="1:14" ht="15" customHeight="1" x14ac:dyDescent="0.15">
      <c r="A132" s="105"/>
      <c r="B132" s="9"/>
      <c r="C132" s="10" t="s">
        <v>73</v>
      </c>
      <c r="D132" s="20">
        <v>1350</v>
      </c>
      <c r="E132" s="11">
        <v>1999</v>
      </c>
      <c r="F132" s="23"/>
      <c r="G132" s="10"/>
      <c r="H132" s="10"/>
      <c r="I132" s="10"/>
      <c r="J132" s="10"/>
      <c r="K132" s="168">
        <v>129</v>
      </c>
      <c r="L132" s="168">
        <v>129</v>
      </c>
      <c r="M132" s="168">
        <v>119</v>
      </c>
      <c r="N132" s="168">
        <v>119</v>
      </c>
    </row>
    <row r="133" spans="1:14" ht="15" customHeight="1" x14ac:dyDescent="0.15">
      <c r="A133" s="105"/>
      <c r="B133" s="9" t="s">
        <v>69</v>
      </c>
      <c r="C133" s="13" t="s">
        <v>74</v>
      </c>
      <c r="D133" s="15">
        <v>1400</v>
      </c>
      <c r="E133" s="15">
        <v>1999</v>
      </c>
      <c r="F133" s="55"/>
      <c r="G133" s="13"/>
      <c r="H133" s="13"/>
      <c r="I133" s="13"/>
      <c r="J133" s="13"/>
      <c r="K133" s="157">
        <v>93.4</v>
      </c>
      <c r="L133" s="157">
        <v>93.4</v>
      </c>
      <c r="M133" s="168">
        <v>93.4</v>
      </c>
      <c r="N133" s="168">
        <v>93.4</v>
      </c>
    </row>
    <row r="134" spans="1:14" ht="15" customHeight="1" x14ac:dyDescent="0.15">
      <c r="A134" s="105"/>
      <c r="B134" s="9" t="s">
        <v>69</v>
      </c>
      <c r="C134" s="10" t="s">
        <v>192</v>
      </c>
      <c r="D134" s="11">
        <v>1260</v>
      </c>
      <c r="E134" s="11">
        <v>2000</v>
      </c>
      <c r="F134" s="23"/>
      <c r="G134" s="10"/>
      <c r="H134" s="10"/>
      <c r="I134" s="10"/>
      <c r="J134" s="10"/>
      <c r="K134" s="168">
        <v>83.1</v>
      </c>
      <c r="L134" s="168">
        <v>83.1</v>
      </c>
      <c r="M134" s="168">
        <v>83.1</v>
      </c>
      <c r="N134" s="168">
        <v>83.1</v>
      </c>
    </row>
    <row r="135" spans="1:14" ht="15" customHeight="1" x14ac:dyDescent="0.15">
      <c r="A135" s="105"/>
      <c r="B135" s="9" t="s">
        <v>27</v>
      </c>
      <c r="C135" s="10" t="s">
        <v>334</v>
      </c>
      <c r="D135" s="11">
        <v>1350</v>
      </c>
      <c r="E135" s="11">
        <v>2002</v>
      </c>
      <c r="F135" s="23"/>
      <c r="G135" s="10"/>
      <c r="H135" s="10"/>
      <c r="I135" s="10"/>
      <c r="J135" s="10"/>
      <c r="K135" s="168">
        <v>112.4</v>
      </c>
      <c r="L135" s="168">
        <v>112.4</v>
      </c>
      <c r="M135" s="168">
        <v>112.4</v>
      </c>
      <c r="N135" s="168">
        <v>125.7</v>
      </c>
    </row>
    <row r="136" spans="1:14" ht="15" customHeight="1" x14ac:dyDescent="0.15">
      <c r="A136" s="105"/>
      <c r="B136" s="9" t="s">
        <v>79</v>
      </c>
      <c r="C136" s="10" t="s">
        <v>95</v>
      </c>
      <c r="D136" s="11">
        <v>1660</v>
      </c>
      <c r="E136" s="11">
        <v>2005</v>
      </c>
      <c r="F136" s="23"/>
      <c r="G136" s="10"/>
      <c r="H136" s="10"/>
      <c r="I136" s="10"/>
      <c r="J136" s="10"/>
      <c r="K136" s="168">
        <v>58</v>
      </c>
      <c r="L136" s="168">
        <v>58</v>
      </c>
      <c r="M136" s="168">
        <v>58</v>
      </c>
      <c r="N136" s="168">
        <v>57.6</v>
      </c>
    </row>
    <row r="137" spans="1:14" ht="15" customHeight="1" x14ac:dyDescent="0.15">
      <c r="A137" s="105"/>
      <c r="B137" s="9" t="s">
        <v>96</v>
      </c>
      <c r="C137" s="10" t="s">
        <v>97</v>
      </c>
      <c r="D137" s="11">
        <v>1840</v>
      </c>
      <c r="E137" s="11">
        <v>2005</v>
      </c>
      <c r="F137" s="23"/>
      <c r="G137" s="10"/>
      <c r="H137" s="10"/>
      <c r="I137" s="10"/>
      <c r="J137" s="10"/>
      <c r="K137" s="168">
        <v>97</v>
      </c>
      <c r="L137" s="168">
        <v>97</v>
      </c>
      <c r="M137" s="168">
        <v>97</v>
      </c>
      <c r="N137" s="168">
        <v>97</v>
      </c>
    </row>
    <row r="138" spans="1:14" ht="15" customHeight="1" x14ac:dyDescent="0.15">
      <c r="A138" s="105"/>
      <c r="B138" s="9" t="s">
        <v>69</v>
      </c>
      <c r="C138" s="10" t="s">
        <v>98</v>
      </c>
      <c r="D138" s="11">
        <v>1310</v>
      </c>
      <c r="E138" s="11">
        <v>2007</v>
      </c>
      <c r="F138" s="23"/>
      <c r="G138" s="10"/>
      <c r="H138" s="10"/>
      <c r="I138" s="10"/>
      <c r="J138" s="10"/>
      <c r="K138" s="168">
        <v>141.80000000000001</v>
      </c>
      <c r="L138" s="168">
        <v>141.80000000000001</v>
      </c>
      <c r="M138" s="168">
        <v>141.80000000000001</v>
      </c>
      <c r="N138" s="168">
        <v>141.80000000000001</v>
      </c>
    </row>
    <row r="139" spans="1:14" ht="15" customHeight="1" x14ac:dyDescent="0.15">
      <c r="A139" s="105"/>
      <c r="B139" s="9" t="s">
        <v>62</v>
      </c>
      <c r="C139" s="10" t="s">
        <v>99</v>
      </c>
      <c r="D139" s="11">
        <v>2400</v>
      </c>
      <c r="E139" s="11">
        <v>2010</v>
      </c>
      <c r="F139" s="17"/>
      <c r="G139" s="12"/>
      <c r="H139" s="12"/>
      <c r="I139" s="12"/>
      <c r="J139" s="12"/>
      <c r="K139" s="168">
        <v>72.400000000000006</v>
      </c>
      <c r="L139" s="168">
        <v>72.400000000000006</v>
      </c>
      <c r="M139" s="168">
        <v>72.400000000000006</v>
      </c>
      <c r="N139" s="168">
        <v>72.400000000000006</v>
      </c>
    </row>
    <row r="140" spans="1:14" ht="15" customHeight="1" x14ac:dyDescent="0.15">
      <c r="A140" s="105"/>
      <c r="B140" s="9" t="s">
        <v>92</v>
      </c>
      <c r="C140" s="10" t="s">
        <v>193</v>
      </c>
      <c r="D140" s="11">
        <v>800</v>
      </c>
      <c r="E140" s="11">
        <v>2013</v>
      </c>
      <c r="F140" s="17"/>
      <c r="G140" s="12"/>
      <c r="H140" s="12"/>
      <c r="I140" s="12"/>
      <c r="J140" s="12"/>
      <c r="K140" s="168"/>
      <c r="L140" s="168">
        <v>35.4</v>
      </c>
      <c r="M140" s="168">
        <v>35.4</v>
      </c>
      <c r="N140" s="168">
        <v>35.4</v>
      </c>
    </row>
    <row r="141" spans="1:14" ht="15" customHeight="1" x14ac:dyDescent="0.15">
      <c r="A141" s="105"/>
      <c r="B141" s="9" t="s">
        <v>54</v>
      </c>
      <c r="C141" s="10" t="s">
        <v>335</v>
      </c>
      <c r="D141" s="11">
        <v>1520</v>
      </c>
      <c r="E141" s="11">
        <v>2015</v>
      </c>
      <c r="F141" s="17"/>
      <c r="G141" s="12"/>
      <c r="H141" s="12"/>
      <c r="I141" s="12"/>
      <c r="J141" s="12"/>
      <c r="K141" s="168"/>
      <c r="L141" s="168"/>
      <c r="M141" s="168"/>
      <c r="N141" s="168">
        <v>42.7</v>
      </c>
    </row>
    <row r="142" spans="1:14" ht="15" customHeight="1" x14ac:dyDescent="0.15">
      <c r="A142" s="18" t="s">
        <v>261</v>
      </c>
      <c r="B142" s="9"/>
      <c r="C142" s="10"/>
      <c r="D142" s="11"/>
      <c r="E142" s="11"/>
      <c r="F142" s="17">
        <v>18</v>
      </c>
      <c r="G142" s="12">
        <v>18</v>
      </c>
      <c r="H142" s="12">
        <v>19</v>
      </c>
      <c r="I142" s="12">
        <v>19</v>
      </c>
      <c r="J142" s="12"/>
      <c r="K142" s="169">
        <v>2562.3000000000002</v>
      </c>
      <c r="L142" s="169">
        <f>SUM(L143:L161)</f>
        <v>2552.9</v>
      </c>
      <c r="M142" s="169">
        <f>SUM(M143:M161)</f>
        <v>2708.4999999999995</v>
      </c>
      <c r="N142" s="169">
        <v>2708.5</v>
      </c>
    </row>
    <row r="143" spans="1:14" ht="15" customHeight="1" x14ac:dyDescent="0.15">
      <c r="A143" s="105"/>
      <c r="B143" s="9" t="s">
        <v>25</v>
      </c>
      <c r="C143" s="10" t="s">
        <v>100</v>
      </c>
      <c r="D143" s="11">
        <v>750</v>
      </c>
      <c r="E143" s="11">
        <v>1991</v>
      </c>
      <c r="F143" s="23"/>
      <c r="G143" s="10"/>
      <c r="H143" s="10"/>
      <c r="I143" s="10"/>
      <c r="J143" s="10"/>
      <c r="K143" s="168">
        <v>54.2</v>
      </c>
      <c r="L143" s="168">
        <v>54.2</v>
      </c>
      <c r="M143" s="168">
        <v>54.2</v>
      </c>
      <c r="N143" s="168">
        <v>54.2</v>
      </c>
    </row>
    <row r="144" spans="1:14" ht="15" customHeight="1" x14ac:dyDescent="0.15">
      <c r="A144" s="105"/>
      <c r="B144" s="9" t="s">
        <v>11</v>
      </c>
      <c r="C144" s="10" t="s">
        <v>101</v>
      </c>
      <c r="D144" s="11">
        <v>1500</v>
      </c>
      <c r="E144" s="11">
        <v>1993</v>
      </c>
      <c r="F144" s="23"/>
      <c r="G144" s="10"/>
      <c r="H144" s="10"/>
      <c r="I144" s="10"/>
      <c r="J144" s="10"/>
      <c r="K144" s="168">
        <v>155</v>
      </c>
      <c r="L144" s="168">
        <v>155</v>
      </c>
      <c r="M144" s="168">
        <v>155</v>
      </c>
      <c r="N144" s="168">
        <v>155</v>
      </c>
    </row>
    <row r="145" spans="1:14" ht="15" customHeight="1" x14ac:dyDescent="0.15">
      <c r="A145" s="105"/>
      <c r="B145" s="9" t="s">
        <v>96</v>
      </c>
      <c r="C145" s="10" t="s">
        <v>194</v>
      </c>
      <c r="D145" s="11">
        <v>1500</v>
      </c>
      <c r="E145" s="11">
        <v>1996</v>
      </c>
      <c r="F145" s="23"/>
      <c r="G145" s="10"/>
      <c r="H145" s="10"/>
      <c r="I145" s="10"/>
      <c r="J145" s="10"/>
      <c r="K145" s="168">
        <v>94.5</v>
      </c>
      <c r="L145" s="168">
        <v>94.5</v>
      </c>
      <c r="M145" s="168">
        <v>94.5</v>
      </c>
      <c r="N145" s="168">
        <v>94.5</v>
      </c>
    </row>
    <row r="146" spans="1:14" ht="15" customHeight="1" x14ac:dyDescent="0.15">
      <c r="A146" s="105"/>
      <c r="B146" s="9" t="s">
        <v>78</v>
      </c>
      <c r="C146" s="10" t="s">
        <v>102</v>
      </c>
      <c r="D146" s="11">
        <v>1300</v>
      </c>
      <c r="E146" s="11">
        <v>1998</v>
      </c>
      <c r="F146" s="23"/>
      <c r="G146" s="10"/>
      <c r="H146" s="10"/>
      <c r="I146" s="10"/>
      <c r="J146" s="10"/>
      <c r="K146" s="168">
        <v>116</v>
      </c>
      <c r="L146" s="168">
        <v>116</v>
      </c>
      <c r="M146" s="168">
        <v>117.9</v>
      </c>
      <c r="N146" s="168">
        <v>117.9</v>
      </c>
    </row>
    <row r="147" spans="1:14" ht="15" customHeight="1" x14ac:dyDescent="0.15">
      <c r="A147" s="105"/>
      <c r="B147" s="9" t="s">
        <v>21</v>
      </c>
      <c r="C147" s="10" t="s">
        <v>103</v>
      </c>
      <c r="D147" s="20">
        <v>1400</v>
      </c>
      <c r="E147" s="11">
        <v>1998</v>
      </c>
      <c r="F147" s="23"/>
      <c r="G147" s="10"/>
      <c r="H147" s="10"/>
      <c r="I147" s="10"/>
      <c r="J147" s="10"/>
      <c r="K147" s="168">
        <v>78</v>
      </c>
      <c r="L147" s="168">
        <v>78</v>
      </c>
      <c r="M147" s="168">
        <v>78.599999999999994</v>
      </c>
      <c r="N147" s="168">
        <v>78.599999999999994</v>
      </c>
    </row>
    <row r="148" spans="1:14" ht="15" customHeight="1" x14ac:dyDescent="0.15">
      <c r="A148" s="117"/>
      <c r="B148" s="118"/>
      <c r="C148" s="72" t="s">
        <v>104</v>
      </c>
      <c r="D148" s="94">
        <v>1325</v>
      </c>
      <c r="E148" s="73">
        <v>1998</v>
      </c>
      <c r="F148" s="75"/>
      <c r="G148" s="72"/>
      <c r="H148" s="72"/>
      <c r="I148" s="72"/>
      <c r="J148" s="72"/>
      <c r="K148" s="161">
        <v>138</v>
      </c>
      <c r="L148" s="161">
        <v>138</v>
      </c>
      <c r="M148" s="161">
        <v>136.9</v>
      </c>
      <c r="N148" s="161">
        <v>136.9</v>
      </c>
    </row>
    <row r="149" spans="1:14" ht="15" customHeight="1" x14ac:dyDescent="0.15">
      <c r="A149" s="119"/>
      <c r="B149" s="120"/>
      <c r="C149" s="78" t="s">
        <v>104</v>
      </c>
      <c r="D149" s="97">
        <v>1280</v>
      </c>
      <c r="E149" s="79">
        <v>1998</v>
      </c>
      <c r="F149" s="81"/>
      <c r="G149" s="78"/>
      <c r="H149" s="78"/>
      <c r="I149" s="78"/>
      <c r="J149" s="78"/>
      <c r="K149" s="163">
        <v>118.5</v>
      </c>
      <c r="L149" s="163">
        <v>118.5</v>
      </c>
      <c r="M149" s="163">
        <v>117.8</v>
      </c>
      <c r="N149" s="163">
        <v>117.8</v>
      </c>
    </row>
    <row r="150" spans="1:14" ht="15" customHeight="1" x14ac:dyDescent="0.15">
      <c r="A150" s="103"/>
      <c r="B150" s="121"/>
      <c r="C150" s="85" t="s">
        <v>105</v>
      </c>
      <c r="D150" s="101">
        <v>1900</v>
      </c>
      <c r="E150" s="86">
        <v>1998</v>
      </c>
      <c r="F150" s="102"/>
      <c r="G150" s="85"/>
      <c r="H150" s="85"/>
      <c r="I150" s="85"/>
      <c r="J150" s="85"/>
      <c r="K150" s="165">
        <v>179.5</v>
      </c>
      <c r="L150" s="165">
        <v>179.5</v>
      </c>
      <c r="M150" s="165">
        <v>177.4</v>
      </c>
      <c r="N150" s="165">
        <v>177.4</v>
      </c>
    </row>
    <row r="151" spans="1:14" ht="15" customHeight="1" x14ac:dyDescent="0.15">
      <c r="A151" s="105"/>
      <c r="B151" s="9" t="s">
        <v>32</v>
      </c>
      <c r="C151" s="10" t="s">
        <v>106</v>
      </c>
      <c r="D151" s="20">
        <v>1650</v>
      </c>
      <c r="E151" s="11">
        <v>1998</v>
      </c>
      <c r="F151" s="23"/>
      <c r="G151" s="10"/>
      <c r="H151" s="10"/>
      <c r="I151" s="10"/>
      <c r="J151" s="10"/>
      <c r="K151" s="168">
        <v>196.5</v>
      </c>
      <c r="L151" s="168">
        <v>196.5</v>
      </c>
      <c r="M151" s="168">
        <v>196.5</v>
      </c>
      <c r="N151" s="168">
        <v>196.5</v>
      </c>
    </row>
    <row r="152" spans="1:14" ht="15" customHeight="1" x14ac:dyDescent="0.15">
      <c r="A152" s="117"/>
      <c r="B152" s="118"/>
      <c r="C152" s="72" t="s">
        <v>85</v>
      </c>
      <c r="D152" s="94">
        <v>1800</v>
      </c>
      <c r="E152" s="73">
        <v>1998</v>
      </c>
      <c r="F152" s="75"/>
      <c r="G152" s="72"/>
      <c r="H152" s="72"/>
      <c r="I152" s="72"/>
      <c r="J152" s="72"/>
      <c r="K152" s="161">
        <v>102.5</v>
      </c>
      <c r="L152" s="161">
        <v>102.5</v>
      </c>
      <c r="M152" s="161">
        <v>102.5</v>
      </c>
      <c r="N152" s="161">
        <v>102.5</v>
      </c>
    </row>
    <row r="153" spans="1:14" ht="15" customHeight="1" x14ac:dyDescent="0.15">
      <c r="A153" s="119"/>
      <c r="B153" s="120"/>
      <c r="C153" s="78" t="s">
        <v>107</v>
      </c>
      <c r="D153" s="97">
        <v>1800</v>
      </c>
      <c r="E153" s="79">
        <v>1998</v>
      </c>
      <c r="F153" s="81"/>
      <c r="G153" s="78"/>
      <c r="H153" s="78"/>
      <c r="I153" s="78"/>
      <c r="J153" s="78"/>
      <c r="K153" s="163">
        <v>104.1</v>
      </c>
      <c r="L153" s="163">
        <v>104.1</v>
      </c>
      <c r="M153" s="163">
        <v>104.1</v>
      </c>
      <c r="N153" s="163">
        <v>104.1</v>
      </c>
    </row>
    <row r="154" spans="1:14" ht="15" customHeight="1" x14ac:dyDescent="0.15">
      <c r="A154" s="103"/>
      <c r="B154" s="121"/>
      <c r="C154" s="85" t="s">
        <v>107</v>
      </c>
      <c r="D154" s="101">
        <v>1500</v>
      </c>
      <c r="E154" s="86">
        <v>1998</v>
      </c>
      <c r="F154" s="102"/>
      <c r="G154" s="85"/>
      <c r="H154" s="85"/>
      <c r="I154" s="85"/>
      <c r="J154" s="85"/>
      <c r="K154" s="165">
        <v>142.5</v>
      </c>
      <c r="L154" s="165">
        <v>142.5</v>
      </c>
      <c r="M154" s="165">
        <v>142.5</v>
      </c>
      <c r="N154" s="165">
        <v>142.5</v>
      </c>
    </row>
    <row r="155" spans="1:14" ht="15" customHeight="1" x14ac:dyDescent="0.15">
      <c r="A155" s="105"/>
      <c r="B155" s="9" t="s">
        <v>14</v>
      </c>
      <c r="C155" s="10" t="s">
        <v>108</v>
      </c>
      <c r="D155" s="20">
        <v>1660</v>
      </c>
      <c r="E155" s="11">
        <v>1999</v>
      </c>
      <c r="F155" s="23"/>
      <c r="G155" s="10"/>
      <c r="H155" s="10"/>
      <c r="I155" s="10"/>
      <c r="J155" s="10"/>
      <c r="K155" s="168">
        <v>164.1</v>
      </c>
      <c r="L155" s="168">
        <v>164.1</v>
      </c>
      <c r="M155" s="168">
        <v>164.1</v>
      </c>
      <c r="N155" s="168">
        <v>164.1</v>
      </c>
    </row>
    <row r="156" spans="1:14" ht="15" customHeight="1" x14ac:dyDescent="0.15">
      <c r="A156" s="105"/>
      <c r="B156" s="9"/>
      <c r="C156" s="10" t="s">
        <v>109</v>
      </c>
      <c r="D156" s="20">
        <v>1670</v>
      </c>
      <c r="E156" s="11">
        <v>1999</v>
      </c>
      <c r="F156" s="23"/>
      <c r="G156" s="10"/>
      <c r="H156" s="10"/>
      <c r="I156" s="10"/>
      <c r="J156" s="10"/>
      <c r="K156" s="168">
        <v>122.9</v>
      </c>
      <c r="L156" s="168">
        <v>122.9</v>
      </c>
      <c r="M156" s="168">
        <v>122.9</v>
      </c>
      <c r="N156" s="168">
        <v>122.9</v>
      </c>
    </row>
    <row r="157" spans="1:14" ht="15" customHeight="1" x14ac:dyDescent="0.15">
      <c r="A157" s="114"/>
      <c r="B157" s="9" t="s">
        <v>12</v>
      </c>
      <c r="C157" s="10" t="s">
        <v>184</v>
      </c>
      <c r="D157" s="20">
        <v>1530</v>
      </c>
      <c r="E157" s="11">
        <v>1999</v>
      </c>
      <c r="F157" s="23"/>
      <c r="G157" s="10"/>
      <c r="H157" s="10"/>
      <c r="I157" s="10"/>
      <c r="J157" s="10"/>
      <c r="K157" s="168">
        <v>285</v>
      </c>
      <c r="L157" s="168">
        <v>283.5</v>
      </c>
      <c r="M157" s="168">
        <v>283.5</v>
      </c>
      <c r="N157" s="168">
        <v>283.5</v>
      </c>
    </row>
    <row r="158" spans="1:14" ht="15" customHeight="1" x14ac:dyDescent="0.15">
      <c r="A158" s="114"/>
      <c r="B158" s="9" t="s">
        <v>39</v>
      </c>
      <c r="C158" s="10" t="s">
        <v>47</v>
      </c>
      <c r="D158" s="20">
        <v>1670</v>
      </c>
      <c r="E158" s="11">
        <v>1999</v>
      </c>
      <c r="F158" s="23"/>
      <c r="G158" s="10"/>
      <c r="H158" s="10"/>
      <c r="I158" s="10"/>
      <c r="J158" s="10"/>
      <c r="K158" s="168">
        <v>329</v>
      </c>
      <c r="L158" s="168">
        <v>321.10000000000002</v>
      </c>
      <c r="M158" s="168">
        <v>321.10000000000002</v>
      </c>
      <c r="N158" s="168">
        <v>321.10000000000002</v>
      </c>
    </row>
    <row r="159" spans="1:14" ht="15" customHeight="1" x14ac:dyDescent="0.15">
      <c r="A159" s="105"/>
      <c r="B159" s="9" t="s">
        <v>31</v>
      </c>
      <c r="C159" s="10" t="s">
        <v>110</v>
      </c>
      <c r="D159" s="20">
        <v>700</v>
      </c>
      <c r="E159" s="11">
        <v>2001</v>
      </c>
      <c r="F159" s="23"/>
      <c r="G159" s="10"/>
      <c r="H159" s="10"/>
      <c r="I159" s="10"/>
      <c r="J159" s="10"/>
      <c r="K159" s="168">
        <v>152</v>
      </c>
      <c r="L159" s="168">
        <v>152</v>
      </c>
      <c r="M159" s="168">
        <v>160.9</v>
      </c>
      <c r="N159" s="168">
        <v>160.9</v>
      </c>
    </row>
    <row r="160" spans="1:14" ht="15" customHeight="1" x14ac:dyDescent="0.15">
      <c r="A160" s="105"/>
      <c r="B160" s="9" t="s">
        <v>11</v>
      </c>
      <c r="C160" s="13" t="s">
        <v>336</v>
      </c>
      <c r="D160" s="14">
        <v>1800</v>
      </c>
      <c r="E160" s="15">
        <v>2006</v>
      </c>
      <c r="F160" s="16"/>
      <c r="G160" s="4"/>
      <c r="H160" s="4"/>
      <c r="I160" s="4"/>
      <c r="J160" s="4"/>
      <c r="K160" s="157">
        <v>30</v>
      </c>
      <c r="L160" s="157">
        <v>30</v>
      </c>
      <c r="M160" s="157">
        <v>30</v>
      </c>
      <c r="N160" s="157">
        <v>30</v>
      </c>
    </row>
    <row r="161" spans="1:15" ht="15" customHeight="1" x14ac:dyDescent="0.15">
      <c r="A161" s="105"/>
      <c r="B161" s="9" t="s">
        <v>25</v>
      </c>
      <c r="C161" s="13" t="s">
        <v>244</v>
      </c>
      <c r="D161" s="14">
        <v>1650</v>
      </c>
      <c r="E161" s="15">
        <v>2014</v>
      </c>
      <c r="F161" s="16"/>
      <c r="G161" s="4"/>
      <c r="H161" s="4"/>
      <c r="I161" s="4"/>
      <c r="J161" s="4"/>
      <c r="K161" s="157"/>
      <c r="L161" s="157"/>
      <c r="M161" s="157">
        <v>148.1</v>
      </c>
      <c r="N161" s="157">
        <v>148.1</v>
      </c>
    </row>
    <row r="162" spans="1:15" ht="15" customHeight="1" x14ac:dyDescent="0.15">
      <c r="A162" s="1" t="s">
        <v>323</v>
      </c>
      <c r="B162" s="1"/>
      <c r="D162" s="6"/>
      <c r="E162" s="7"/>
      <c r="K162" s="150"/>
      <c r="L162" s="150"/>
    </row>
    <row r="163" spans="1:15" ht="15" customHeight="1" thickBot="1" x14ac:dyDescent="0.2">
      <c r="A163" s="24" t="s">
        <v>322</v>
      </c>
      <c r="B163" s="1"/>
      <c r="C163" s="25"/>
      <c r="D163" s="7"/>
      <c r="E163" s="7"/>
      <c r="F163" s="56"/>
      <c r="G163" s="27"/>
      <c r="H163" s="27"/>
      <c r="I163" s="27"/>
      <c r="J163" s="27"/>
      <c r="K163" s="150"/>
      <c r="L163" s="150"/>
    </row>
    <row r="164" spans="1:15" ht="23.25" customHeight="1" thickBot="1" x14ac:dyDescent="0.2">
      <c r="A164" s="28"/>
      <c r="B164" s="29" t="s">
        <v>0</v>
      </c>
      <c r="C164" s="30" t="s">
        <v>3</v>
      </c>
      <c r="D164" s="31" t="s">
        <v>5</v>
      </c>
      <c r="E164" s="31" t="s">
        <v>4</v>
      </c>
      <c r="F164" s="190" t="s">
        <v>256</v>
      </c>
      <c r="G164" s="190"/>
      <c r="H164" s="190"/>
      <c r="I164" s="143"/>
      <c r="J164" s="143"/>
      <c r="K164" s="191" t="s">
        <v>317</v>
      </c>
      <c r="L164" s="191"/>
      <c r="M164" s="191"/>
      <c r="N164" s="179"/>
    </row>
    <row r="165" spans="1:15" ht="35.25" customHeight="1" thickBot="1" x14ac:dyDescent="0.2">
      <c r="A165" s="32"/>
      <c r="B165" s="33" t="s">
        <v>185</v>
      </c>
      <c r="C165" s="34" t="s">
        <v>186</v>
      </c>
      <c r="D165" s="3" t="s">
        <v>6</v>
      </c>
      <c r="E165" s="3" t="s">
        <v>316</v>
      </c>
      <c r="F165" s="2">
        <v>2012</v>
      </c>
      <c r="G165" s="2">
        <v>2013</v>
      </c>
      <c r="H165" s="2">
        <v>2014</v>
      </c>
      <c r="I165" s="178">
        <v>2015</v>
      </c>
      <c r="J165" s="2"/>
      <c r="K165" s="2">
        <v>2012</v>
      </c>
      <c r="L165" s="2">
        <v>2013</v>
      </c>
      <c r="M165" s="2">
        <v>2014</v>
      </c>
      <c r="N165" s="178">
        <v>2015</v>
      </c>
    </row>
    <row r="166" spans="1:15" ht="15" customHeight="1" x14ac:dyDescent="0.15">
      <c r="A166" s="18" t="s">
        <v>262</v>
      </c>
      <c r="B166" s="9"/>
      <c r="C166" s="10"/>
      <c r="D166" s="20"/>
      <c r="E166" s="11"/>
      <c r="F166" s="17">
        <v>2</v>
      </c>
      <c r="G166" s="12">
        <v>3</v>
      </c>
      <c r="H166" s="12">
        <v>3</v>
      </c>
      <c r="I166" s="12">
        <v>3</v>
      </c>
      <c r="J166" s="12"/>
      <c r="K166" s="169">
        <v>158</v>
      </c>
      <c r="L166" s="169">
        <f>SUM(L167:L169)</f>
        <v>202.5</v>
      </c>
      <c r="M166" s="169">
        <f>SUM(M167:M169)</f>
        <v>202.5</v>
      </c>
      <c r="N166" s="169">
        <v>202.5</v>
      </c>
    </row>
    <row r="167" spans="1:15" ht="15" customHeight="1" x14ac:dyDescent="0.15">
      <c r="A167" s="105"/>
      <c r="B167" s="9" t="s">
        <v>140</v>
      </c>
      <c r="C167" s="10" t="s">
        <v>141</v>
      </c>
      <c r="D167" s="20">
        <v>1450</v>
      </c>
      <c r="E167" s="11">
        <v>1989</v>
      </c>
      <c r="F167" s="17"/>
      <c r="G167" s="12"/>
      <c r="H167" s="12"/>
      <c r="I167" s="12"/>
      <c r="J167" s="12"/>
      <c r="K167" s="168">
        <v>43</v>
      </c>
      <c r="L167" s="168">
        <v>43</v>
      </c>
      <c r="M167" s="168">
        <v>43</v>
      </c>
      <c r="N167" s="168">
        <v>43</v>
      </c>
    </row>
    <row r="168" spans="1:15" ht="15" customHeight="1" x14ac:dyDescent="0.15">
      <c r="A168" s="105"/>
      <c r="B168" s="9" t="s">
        <v>140</v>
      </c>
      <c r="C168" s="10" t="s">
        <v>143</v>
      </c>
      <c r="D168" s="20">
        <v>1600</v>
      </c>
      <c r="E168" s="11">
        <v>2001</v>
      </c>
      <c r="F168" s="17"/>
      <c r="G168" s="12"/>
      <c r="H168" s="12"/>
      <c r="I168" s="12"/>
      <c r="J168" s="12"/>
      <c r="K168" s="168">
        <v>115</v>
      </c>
      <c r="L168" s="168">
        <v>115</v>
      </c>
      <c r="M168" s="168">
        <v>115</v>
      </c>
      <c r="N168" s="168">
        <v>115</v>
      </c>
    </row>
    <row r="169" spans="1:15" ht="15" customHeight="1" x14ac:dyDescent="0.15">
      <c r="A169" s="105"/>
      <c r="B169" s="9" t="s">
        <v>196</v>
      </c>
      <c r="C169" s="10" t="s">
        <v>195</v>
      </c>
      <c r="D169" s="20">
        <v>1450</v>
      </c>
      <c r="E169" s="11">
        <v>2013</v>
      </c>
      <c r="F169" s="17"/>
      <c r="G169" s="12"/>
      <c r="H169" s="12"/>
      <c r="I169" s="12"/>
      <c r="J169" s="12"/>
      <c r="K169" s="168"/>
      <c r="L169" s="168">
        <v>44.5</v>
      </c>
      <c r="M169" s="168">
        <v>44.5</v>
      </c>
      <c r="N169" s="168">
        <v>44.5</v>
      </c>
    </row>
    <row r="170" spans="1:15" ht="15" customHeight="1" x14ac:dyDescent="0.15">
      <c r="A170" s="122" t="s">
        <v>263</v>
      </c>
      <c r="B170" s="9"/>
      <c r="C170" s="13"/>
      <c r="D170" s="14"/>
      <c r="E170" s="15"/>
      <c r="F170" s="16">
        <v>3</v>
      </c>
      <c r="G170" s="4">
        <v>3</v>
      </c>
      <c r="H170" s="4">
        <v>3</v>
      </c>
      <c r="I170" s="4">
        <v>3</v>
      </c>
      <c r="J170" s="4"/>
      <c r="K170" s="170">
        <v>281.8</v>
      </c>
      <c r="L170" s="170">
        <v>281.8</v>
      </c>
      <c r="M170" s="170">
        <v>281.8</v>
      </c>
      <c r="N170" s="170">
        <v>281.2</v>
      </c>
    </row>
    <row r="171" spans="1:15" ht="15" customHeight="1" x14ac:dyDescent="0.25">
      <c r="A171" s="122"/>
      <c r="B171" s="9" t="s">
        <v>29</v>
      </c>
      <c r="C171" s="13" t="s">
        <v>188</v>
      </c>
      <c r="D171" s="14">
        <v>1600</v>
      </c>
      <c r="E171" s="15">
        <v>1996</v>
      </c>
      <c r="F171" s="16"/>
      <c r="G171" s="4"/>
      <c r="H171" s="4"/>
      <c r="I171" s="4"/>
      <c r="J171" s="4"/>
      <c r="K171" s="157">
        <v>85.5</v>
      </c>
      <c r="L171" s="157">
        <v>85.5</v>
      </c>
      <c r="M171" s="157">
        <v>85.5</v>
      </c>
      <c r="N171" s="157">
        <v>85.5</v>
      </c>
      <c r="O171" s="146"/>
    </row>
    <row r="172" spans="1:15" ht="15" customHeight="1" x14ac:dyDescent="0.25">
      <c r="A172" s="105"/>
      <c r="B172" s="9" t="s">
        <v>69</v>
      </c>
      <c r="C172" s="13" t="s">
        <v>111</v>
      </c>
      <c r="D172" s="14">
        <v>1500</v>
      </c>
      <c r="E172" s="15">
        <v>1998</v>
      </c>
      <c r="F172" s="55"/>
      <c r="G172" s="13"/>
      <c r="H172" s="13"/>
      <c r="I172" s="13"/>
      <c r="J172" s="13"/>
      <c r="K172" s="157">
        <v>127</v>
      </c>
      <c r="L172" s="157">
        <v>127</v>
      </c>
      <c r="M172" s="157">
        <v>127</v>
      </c>
      <c r="N172" s="157">
        <v>126.4</v>
      </c>
      <c r="O172" s="146"/>
    </row>
    <row r="173" spans="1:15" ht="15" customHeight="1" x14ac:dyDescent="0.25">
      <c r="A173" s="105"/>
      <c r="B173" s="9" t="s">
        <v>27</v>
      </c>
      <c r="C173" s="13" t="s">
        <v>112</v>
      </c>
      <c r="D173" s="20">
        <v>1510</v>
      </c>
      <c r="E173" s="11">
        <v>2011</v>
      </c>
      <c r="F173" s="17"/>
      <c r="G173" s="12"/>
      <c r="H173" s="12"/>
      <c r="I173" s="12"/>
      <c r="J173" s="12"/>
      <c r="K173" s="168">
        <v>69.3</v>
      </c>
      <c r="L173" s="168">
        <v>69.3</v>
      </c>
      <c r="M173" s="168">
        <v>69.3</v>
      </c>
      <c r="N173" s="168">
        <v>69.3</v>
      </c>
      <c r="O173" s="146"/>
    </row>
    <row r="174" spans="1:15" ht="15" customHeight="1" x14ac:dyDescent="0.15">
      <c r="A174" s="18" t="s">
        <v>264</v>
      </c>
      <c r="B174" s="9"/>
      <c r="C174" s="10"/>
      <c r="D174" s="20"/>
      <c r="E174" s="11"/>
      <c r="F174" s="17">
        <v>3</v>
      </c>
      <c r="G174" s="12">
        <v>3</v>
      </c>
      <c r="H174" s="12">
        <v>5</v>
      </c>
      <c r="I174" s="12">
        <v>5</v>
      </c>
      <c r="J174" s="12"/>
      <c r="K174" s="169">
        <v>194.6</v>
      </c>
      <c r="L174" s="169">
        <f>SUM(L175:L177)</f>
        <v>194.60000000000002</v>
      </c>
      <c r="M174" s="169">
        <f>SUM(M175:M179)</f>
        <v>397.90000000000003</v>
      </c>
      <c r="N174" s="169">
        <v>397.9</v>
      </c>
    </row>
    <row r="175" spans="1:15" ht="15" customHeight="1" x14ac:dyDescent="0.15">
      <c r="A175" s="105"/>
      <c r="B175" s="9" t="s">
        <v>32</v>
      </c>
      <c r="C175" s="10" t="s">
        <v>38</v>
      </c>
      <c r="D175" s="20">
        <v>1348</v>
      </c>
      <c r="E175" s="11">
        <v>1996</v>
      </c>
      <c r="F175" s="23"/>
      <c r="G175" s="10"/>
      <c r="H175" s="10"/>
      <c r="I175" s="10"/>
      <c r="J175" s="10"/>
      <c r="K175" s="168">
        <v>69</v>
      </c>
      <c r="L175" s="168">
        <v>69</v>
      </c>
      <c r="M175" s="168">
        <v>69</v>
      </c>
      <c r="N175" s="168">
        <v>69</v>
      </c>
    </row>
    <row r="176" spans="1:15" ht="15" customHeight="1" x14ac:dyDescent="0.15">
      <c r="A176" s="105"/>
      <c r="B176" s="9" t="s">
        <v>78</v>
      </c>
      <c r="C176" s="10" t="s">
        <v>113</v>
      </c>
      <c r="D176" s="11">
        <v>1200</v>
      </c>
      <c r="E176" s="11">
        <v>2011</v>
      </c>
      <c r="F176" s="23"/>
      <c r="G176" s="10"/>
      <c r="H176" s="10"/>
      <c r="I176" s="10"/>
      <c r="J176" s="10"/>
      <c r="K176" s="168">
        <v>43.7</v>
      </c>
      <c r="L176" s="168">
        <v>43.7</v>
      </c>
      <c r="M176" s="168">
        <v>43.7</v>
      </c>
      <c r="N176" s="168">
        <v>43.7</v>
      </c>
    </row>
    <row r="177" spans="1:14" ht="15" customHeight="1" x14ac:dyDescent="0.15">
      <c r="A177" s="105"/>
      <c r="B177" s="9" t="s">
        <v>31</v>
      </c>
      <c r="C177" s="10" t="s">
        <v>114</v>
      </c>
      <c r="D177" s="11">
        <v>1500</v>
      </c>
      <c r="E177" s="11">
        <v>2012</v>
      </c>
      <c r="F177" s="17"/>
      <c r="G177" s="12"/>
      <c r="H177" s="12"/>
      <c r="I177" s="12"/>
      <c r="J177" s="12"/>
      <c r="K177" s="168">
        <v>81.900000000000006</v>
      </c>
      <c r="L177" s="168">
        <v>81.900000000000006</v>
      </c>
      <c r="M177" s="168">
        <v>81.900000000000006</v>
      </c>
      <c r="N177" s="168">
        <v>81.900000000000006</v>
      </c>
    </row>
    <row r="178" spans="1:14" ht="15" customHeight="1" x14ac:dyDescent="0.15">
      <c r="A178" s="105"/>
      <c r="B178" s="9" t="s">
        <v>31</v>
      </c>
      <c r="C178" s="10" t="s">
        <v>174</v>
      </c>
      <c r="D178" s="11">
        <v>1600</v>
      </c>
      <c r="E178" s="11">
        <v>2014</v>
      </c>
      <c r="F178" s="17"/>
      <c r="G178" s="12"/>
      <c r="H178" s="12"/>
      <c r="I178" s="12"/>
      <c r="J178" s="12"/>
      <c r="K178" s="168"/>
      <c r="L178" s="168"/>
      <c r="M178" s="168">
        <v>67.5</v>
      </c>
      <c r="N178" s="168">
        <v>67.5</v>
      </c>
    </row>
    <row r="179" spans="1:14" ht="15" customHeight="1" x14ac:dyDescent="0.15">
      <c r="A179" s="105"/>
      <c r="B179" s="9" t="s">
        <v>21</v>
      </c>
      <c r="C179" s="10" t="s">
        <v>105</v>
      </c>
      <c r="D179" s="11">
        <v>1600</v>
      </c>
      <c r="E179" s="11">
        <v>2014</v>
      </c>
      <c r="F179" s="17"/>
      <c r="G179" s="12"/>
      <c r="H179" s="12"/>
      <c r="I179" s="12"/>
      <c r="J179" s="12"/>
      <c r="K179" s="168"/>
      <c r="L179" s="168"/>
      <c r="M179" s="168">
        <v>135.80000000000001</v>
      </c>
      <c r="N179" s="168">
        <v>135.80000000000001</v>
      </c>
    </row>
    <row r="180" spans="1:14" ht="15" customHeight="1" x14ac:dyDescent="0.15">
      <c r="A180" s="18" t="s">
        <v>243</v>
      </c>
      <c r="B180" s="9"/>
      <c r="C180" s="10"/>
      <c r="D180" s="20"/>
      <c r="E180" s="11"/>
      <c r="F180" s="17"/>
      <c r="G180" s="12">
        <v>3</v>
      </c>
      <c r="H180" s="12">
        <v>3</v>
      </c>
      <c r="I180" s="12">
        <v>3</v>
      </c>
      <c r="J180" s="12"/>
      <c r="K180" s="169"/>
      <c r="L180" s="169">
        <f>SUM(L181:L183)</f>
        <v>270.3</v>
      </c>
      <c r="M180" s="169">
        <f>SUM(M181:M183)</f>
        <v>270.3</v>
      </c>
      <c r="N180" s="169">
        <v>270.3</v>
      </c>
    </row>
    <row r="181" spans="1:14" ht="15" customHeight="1" x14ac:dyDescent="0.15">
      <c r="A181" s="105"/>
      <c r="B181" s="9" t="s">
        <v>196</v>
      </c>
      <c r="C181" s="10" t="s">
        <v>210</v>
      </c>
      <c r="D181" s="20">
        <v>1900</v>
      </c>
      <c r="E181" s="11">
        <v>2013</v>
      </c>
      <c r="F181" s="23"/>
      <c r="G181" s="10"/>
      <c r="H181" s="10"/>
      <c r="I181" s="10"/>
      <c r="J181" s="10"/>
      <c r="K181" s="168"/>
      <c r="L181" s="168">
        <v>96.9</v>
      </c>
      <c r="M181" s="168">
        <v>96.9</v>
      </c>
      <c r="N181" s="168">
        <v>96.9</v>
      </c>
    </row>
    <row r="182" spans="1:14" ht="15" customHeight="1" x14ac:dyDescent="0.15">
      <c r="A182" s="105"/>
      <c r="B182" s="9" t="s">
        <v>92</v>
      </c>
      <c r="C182" s="10" t="s">
        <v>208</v>
      </c>
      <c r="D182" s="11">
        <v>1800</v>
      </c>
      <c r="E182" s="11">
        <v>2013</v>
      </c>
      <c r="F182" s="23"/>
      <c r="G182" s="10"/>
      <c r="H182" s="10"/>
      <c r="I182" s="10"/>
      <c r="J182" s="10"/>
      <c r="K182" s="168"/>
      <c r="L182" s="168">
        <v>126.5</v>
      </c>
      <c r="M182" s="168">
        <v>126.5</v>
      </c>
      <c r="N182" s="168">
        <v>126.5</v>
      </c>
    </row>
    <row r="183" spans="1:14" ht="15" customHeight="1" x14ac:dyDescent="0.15">
      <c r="A183" s="105"/>
      <c r="B183" s="9" t="s">
        <v>92</v>
      </c>
      <c r="C183" s="10" t="s">
        <v>209</v>
      </c>
      <c r="D183" s="11">
        <v>1950</v>
      </c>
      <c r="E183" s="11">
        <v>2013</v>
      </c>
      <c r="F183" s="17"/>
      <c r="G183" s="12"/>
      <c r="H183" s="12"/>
      <c r="I183" s="12"/>
      <c r="J183" s="12"/>
      <c r="K183" s="168"/>
      <c r="L183" s="168">
        <v>46.9</v>
      </c>
      <c r="M183" s="168">
        <v>46.9</v>
      </c>
      <c r="N183" s="168">
        <v>46.9</v>
      </c>
    </row>
    <row r="184" spans="1:14" ht="15" customHeight="1" x14ac:dyDescent="0.15">
      <c r="A184" s="18" t="s">
        <v>265</v>
      </c>
      <c r="B184" s="9"/>
      <c r="C184" s="10"/>
      <c r="D184" s="11"/>
      <c r="E184" s="11"/>
      <c r="F184" s="17">
        <v>2</v>
      </c>
      <c r="G184" s="12">
        <v>2</v>
      </c>
      <c r="H184" s="12">
        <v>2</v>
      </c>
      <c r="I184" s="12">
        <v>2</v>
      </c>
      <c r="J184" s="12"/>
      <c r="K184" s="169">
        <v>295.7</v>
      </c>
      <c r="L184" s="169">
        <f>SUM(L185:L186)</f>
        <v>295.7</v>
      </c>
      <c r="M184" s="169">
        <f>SUM(M185:M186)</f>
        <v>295.7</v>
      </c>
      <c r="N184" s="169">
        <v>295.7</v>
      </c>
    </row>
    <row r="185" spans="1:14" ht="15" customHeight="1" x14ac:dyDescent="0.15">
      <c r="A185" s="105"/>
      <c r="B185" s="9" t="s">
        <v>325</v>
      </c>
      <c r="C185" s="10" t="s">
        <v>115</v>
      </c>
      <c r="D185" s="11">
        <v>950</v>
      </c>
      <c r="E185" s="11">
        <v>1996</v>
      </c>
      <c r="F185" s="23"/>
      <c r="G185" s="10"/>
      <c r="H185" s="10"/>
      <c r="I185" s="10"/>
      <c r="J185" s="10"/>
      <c r="K185" s="168">
        <v>128</v>
      </c>
      <c r="L185" s="168">
        <v>128</v>
      </c>
      <c r="M185" s="168">
        <v>128</v>
      </c>
      <c r="N185" s="168">
        <v>128</v>
      </c>
    </row>
    <row r="186" spans="1:14" ht="15" customHeight="1" x14ac:dyDescent="0.15">
      <c r="A186" s="105"/>
      <c r="B186" s="9" t="s">
        <v>325</v>
      </c>
      <c r="C186" s="10" t="s">
        <v>116</v>
      </c>
      <c r="D186" s="11">
        <v>750</v>
      </c>
      <c r="E186" s="11">
        <v>2003</v>
      </c>
      <c r="F186" s="17"/>
      <c r="G186" s="12"/>
      <c r="H186" s="12"/>
      <c r="I186" s="12"/>
      <c r="J186" s="12"/>
      <c r="K186" s="168">
        <v>167.7</v>
      </c>
      <c r="L186" s="168">
        <v>167.7</v>
      </c>
      <c r="M186" s="168">
        <v>167.7</v>
      </c>
      <c r="N186" s="168">
        <v>167.7</v>
      </c>
    </row>
    <row r="187" spans="1:14" ht="15" customHeight="1" x14ac:dyDescent="0.15">
      <c r="A187" s="18" t="s">
        <v>266</v>
      </c>
      <c r="B187" s="9"/>
      <c r="C187" s="10"/>
      <c r="D187" s="11"/>
      <c r="E187" s="11"/>
      <c r="F187" s="17">
        <v>1</v>
      </c>
      <c r="G187" s="12">
        <v>1</v>
      </c>
      <c r="H187" s="12">
        <v>1</v>
      </c>
      <c r="I187" s="12">
        <v>1</v>
      </c>
      <c r="J187" s="12"/>
      <c r="K187" s="169">
        <v>105.6</v>
      </c>
      <c r="L187" s="169">
        <v>105.6</v>
      </c>
      <c r="M187" s="169">
        <v>105.6</v>
      </c>
      <c r="N187" s="169">
        <v>105.6</v>
      </c>
    </row>
    <row r="188" spans="1:14" ht="15" customHeight="1" x14ac:dyDescent="0.15">
      <c r="A188" s="105"/>
      <c r="B188" s="9" t="s">
        <v>29</v>
      </c>
      <c r="C188" s="10" t="s">
        <v>117</v>
      </c>
      <c r="D188" s="11">
        <v>900</v>
      </c>
      <c r="E188" s="11">
        <v>2000</v>
      </c>
      <c r="F188" s="17"/>
      <c r="G188" s="12"/>
      <c r="H188" s="12"/>
      <c r="I188" s="12"/>
      <c r="J188" s="12"/>
      <c r="K188" s="168">
        <v>105.6</v>
      </c>
      <c r="L188" s="168">
        <v>105.6</v>
      </c>
      <c r="M188" s="168">
        <v>105.6</v>
      </c>
      <c r="N188" s="168">
        <v>105.6</v>
      </c>
    </row>
    <row r="189" spans="1:14" ht="15" customHeight="1" x14ac:dyDescent="0.15">
      <c r="A189" s="18" t="s">
        <v>267</v>
      </c>
      <c r="B189" s="9"/>
      <c r="C189" s="10"/>
      <c r="D189" s="11"/>
      <c r="E189" s="11"/>
      <c r="F189" s="17">
        <v>11</v>
      </c>
      <c r="G189" s="12">
        <v>11</v>
      </c>
      <c r="H189" s="12">
        <v>11</v>
      </c>
      <c r="I189" s="12">
        <v>10</v>
      </c>
      <c r="J189" s="12"/>
      <c r="K189" s="169">
        <v>3859</v>
      </c>
      <c r="L189" s="169">
        <f>SUM(L190:L200)</f>
        <v>3865.6000000000004</v>
      </c>
      <c r="M189" s="169">
        <f>SUM(M190:M200)</f>
        <v>3866</v>
      </c>
      <c r="N189" s="169">
        <v>2344.6999999999998</v>
      </c>
    </row>
    <row r="190" spans="1:14" ht="15" customHeight="1" x14ac:dyDescent="0.15">
      <c r="A190" s="105"/>
      <c r="B190" s="9" t="s">
        <v>32</v>
      </c>
      <c r="C190" s="10" t="s">
        <v>37</v>
      </c>
      <c r="D190" s="11">
        <v>1470</v>
      </c>
      <c r="E190" s="11">
        <v>1996</v>
      </c>
      <c r="F190" s="23"/>
      <c r="G190" s="10"/>
      <c r="H190" s="10"/>
      <c r="I190" s="10"/>
      <c r="J190" s="10"/>
      <c r="K190" s="168">
        <v>162</v>
      </c>
      <c r="L190" s="168">
        <v>162</v>
      </c>
      <c r="M190" s="168">
        <v>162</v>
      </c>
      <c r="N190" s="168">
        <v>162</v>
      </c>
    </row>
    <row r="191" spans="1:14" ht="15" customHeight="1" x14ac:dyDescent="0.15">
      <c r="A191" s="105"/>
      <c r="B191" s="9"/>
      <c r="C191" s="10" t="s">
        <v>87</v>
      </c>
      <c r="D191" s="11">
        <v>1412</v>
      </c>
      <c r="E191" s="11">
        <v>1996</v>
      </c>
      <c r="F191" s="23"/>
      <c r="G191" s="10"/>
      <c r="H191" s="10"/>
      <c r="I191" s="10"/>
      <c r="J191" s="10"/>
      <c r="K191" s="168">
        <v>226.5</v>
      </c>
      <c r="L191" s="168">
        <v>226.5</v>
      </c>
      <c r="M191" s="168">
        <v>226.5</v>
      </c>
      <c r="N191" s="168">
        <v>226.5</v>
      </c>
    </row>
    <row r="192" spans="1:14" ht="15" customHeight="1" x14ac:dyDescent="0.15">
      <c r="A192" s="105"/>
      <c r="B192" s="9" t="s">
        <v>39</v>
      </c>
      <c r="C192" s="10" t="s">
        <v>121</v>
      </c>
      <c r="D192" s="11">
        <v>1470</v>
      </c>
      <c r="E192" s="11">
        <v>1996</v>
      </c>
      <c r="F192" s="23"/>
      <c r="G192" s="10"/>
      <c r="H192" s="10"/>
      <c r="I192" s="10"/>
      <c r="J192" s="10"/>
      <c r="K192" s="168">
        <v>133</v>
      </c>
      <c r="L192" s="168">
        <v>133</v>
      </c>
      <c r="M192" s="168">
        <v>133.4</v>
      </c>
      <c r="N192" s="168">
        <v>133.4</v>
      </c>
    </row>
    <row r="193" spans="1:14" ht="15" customHeight="1" x14ac:dyDescent="0.15">
      <c r="A193" s="105"/>
      <c r="B193" s="9" t="s">
        <v>12</v>
      </c>
      <c r="C193" s="10" t="s">
        <v>122</v>
      </c>
      <c r="D193" s="11">
        <v>1450</v>
      </c>
      <c r="E193" s="15">
        <v>1996</v>
      </c>
      <c r="F193" s="23"/>
      <c r="G193" s="10"/>
      <c r="H193" s="10"/>
      <c r="I193" s="10"/>
      <c r="J193" s="10"/>
      <c r="K193" s="168">
        <v>111</v>
      </c>
      <c r="L193" s="168">
        <v>117.6</v>
      </c>
      <c r="M193" s="168">
        <v>117.6</v>
      </c>
      <c r="N193" s="168">
        <v>117.6</v>
      </c>
    </row>
    <row r="194" spans="1:14" ht="15" customHeight="1" x14ac:dyDescent="0.15">
      <c r="A194" s="105"/>
      <c r="B194" s="9" t="s">
        <v>11</v>
      </c>
      <c r="C194" s="10" t="s">
        <v>81</v>
      </c>
      <c r="D194" s="11">
        <v>1370</v>
      </c>
      <c r="E194" s="11">
        <v>1996</v>
      </c>
      <c r="F194" s="23"/>
      <c r="G194" s="10"/>
      <c r="H194" s="10"/>
      <c r="I194" s="10"/>
      <c r="J194" s="10"/>
      <c r="K194" s="168">
        <v>252.5</v>
      </c>
      <c r="L194" s="168">
        <v>252.5</v>
      </c>
      <c r="M194" s="168">
        <v>252.5</v>
      </c>
      <c r="N194" s="168">
        <v>252.5</v>
      </c>
    </row>
    <row r="195" spans="1:14" ht="15" customHeight="1" x14ac:dyDescent="0.15">
      <c r="A195" s="105"/>
      <c r="B195" s="9" t="s">
        <v>78</v>
      </c>
      <c r="C195" s="10" t="s">
        <v>118</v>
      </c>
      <c r="D195" s="11">
        <v>1550</v>
      </c>
      <c r="E195" s="11">
        <v>1997</v>
      </c>
      <c r="F195" s="23"/>
      <c r="G195" s="10"/>
      <c r="H195" s="10"/>
      <c r="I195" s="10"/>
      <c r="J195" s="10"/>
      <c r="K195" s="168">
        <v>232.3</v>
      </c>
      <c r="L195" s="168">
        <v>232.3</v>
      </c>
      <c r="M195" s="168">
        <v>232.3</v>
      </c>
      <c r="N195" s="168">
        <v>232.3</v>
      </c>
    </row>
    <row r="196" spans="1:14" ht="15" customHeight="1" x14ac:dyDescent="0.15">
      <c r="A196" s="105"/>
      <c r="B196" s="9" t="s">
        <v>11</v>
      </c>
      <c r="C196" s="10" t="s">
        <v>80</v>
      </c>
      <c r="D196" s="11">
        <v>1150</v>
      </c>
      <c r="E196" s="11">
        <v>1998</v>
      </c>
      <c r="F196" s="23"/>
      <c r="G196" s="10"/>
      <c r="H196" s="10"/>
      <c r="I196" s="10"/>
      <c r="J196" s="10"/>
      <c r="K196" s="168">
        <v>600.5</v>
      </c>
      <c r="L196" s="168">
        <v>600.5</v>
      </c>
      <c r="M196" s="168">
        <v>600.5</v>
      </c>
      <c r="N196" s="168">
        <v>600.5</v>
      </c>
    </row>
    <row r="197" spans="1:14" ht="15" customHeight="1" x14ac:dyDescent="0.15">
      <c r="A197" s="105"/>
      <c r="B197" s="9" t="s">
        <v>12</v>
      </c>
      <c r="C197" s="10" t="s">
        <v>119</v>
      </c>
      <c r="D197" s="11">
        <v>1550</v>
      </c>
      <c r="E197" s="11">
        <v>2000</v>
      </c>
      <c r="F197" s="23"/>
      <c r="G197" s="10"/>
      <c r="H197" s="10"/>
      <c r="I197" s="10"/>
      <c r="J197" s="10"/>
      <c r="K197" s="168">
        <v>132.19999999999999</v>
      </c>
      <c r="L197" s="168">
        <v>132.19999999999999</v>
      </c>
      <c r="M197" s="168">
        <v>132.19999999999999</v>
      </c>
      <c r="N197" s="168">
        <v>132.19999999999999</v>
      </c>
    </row>
    <row r="198" spans="1:14" ht="15" customHeight="1" x14ac:dyDescent="0.15">
      <c r="A198" s="105"/>
      <c r="B198" s="9" t="s">
        <v>54</v>
      </c>
      <c r="C198" s="54" t="s">
        <v>120</v>
      </c>
      <c r="D198" s="11">
        <v>1000</v>
      </c>
      <c r="E198" s="11">
        <v>2002</v>
      </c>
      <c r="F198" s="23"/>
      <c r="G198" s="10"/>
      <c r="H198" s="10"/>
      <c r="I198" s="10"/>
      <c r="J198" s="10"/>
      <c r="K198" s="168">
        <v>1392</v>
      </c>
      <c r="L198" s="168">
        <v>1392</v>
      </c>
      <c r="M198" s="168">
        <v>1392</v>
      </c>
      <c r="N198" s="168">
        <v>252</v>
      </c>
    </row>
    <row r="199" spans="1:14" ht="15" customHeight="1" x14ac:dyDescent="0.15">
      <c r="A199" s="105"/>
      <c r="B199" s="9" t="s">
        <v>54</v>
      </c>
      <c r="C199" s="10" t="s">
        <v>337</v>
      </c>
      <c r="D199" s="11">
        <v>1050</v>
      </c>
      <c r="E199" s="11">
        <v>2003</v>
      </c>
      <c r="F199" s="23"/>
      <c r="G199" s="10"/>
      <c r="H199" s="10"/>
      <c r="I199" s="10"/>
      <c r="J199" s="10"/>
      <c r="K199" s="168">
        <v>213</v>
      </c>
      <c r="L199" s="168">
        <v>213</v>
      </c>
      <c r="M199" s="168">
        <v>213</v>
      </c>
      <c r="N199" s="168">
        <v>235.7</v>
      </c>
    </row>
    <row r="200" spans="1:14" ht="15" customHeight="1" x14ac:dyDescent="0.15">
      <c r="A200" s="105"/>
      <c r="B200" s="9" t="s">
        <v>11</v>
      </c>
      <c r="C200" s="10" t="s">
        <v>81</v>
      </c>
      <c r="D200" s="11">
        <v>1350</v>
      </c>
      <c r="E200" s="11">
        <v>2005</v>
      </c>
      <c r="F200" s="23"/>
      <c r="G200" s="10"/>
      <c r="H200" s="10"/>
      <c r="I200" s="10" t="s">
        <v>338</v>
      </c>
      <c r="J200" s="10"/>
      <c r="K200" s="168">
        <v>404</v>
      </c>
      <c r="L200" s="168">
        <v>404</v>
      </c>
      <c r="M200" s="168">
        <v>404</v>
      </c>
      <c r="N200" s="168">
        <v>0</v>
      </c>
    </row>
    <row r="201" spans="1:14" ht="15" customHeight="1" x14ac:dyDescent="0.15">
      <c r="A201" s="18" t="s">
        <v>268</v>
      </c>
      <c r="B201" s="9"/>
      <c r="C201" s="10"/>
      <c r="D201" s="11"/>
      <c r="E201" s="11"/>
      <c r="F201" s="17">
        <v>3</v>
      </c>
      <c r="G201" s="12">
        <v>3</v>
      </c>
      <c r="H201" s="12">
        <v>3</v>
      </c>
      <c r="I201" s="12">
        <v>3</v>
      </c>
      <c r="J201" s="12"/>
      <c r="K201" s="169">
        <v>369.4</v>
      </c>
      <c r="L201" s="169">
        <f>SUM(L202:L204)</f>
        <v>369.4</v>
      </c>
      <c r="M201" s="169">
        <f>SUM(M202:M204)</f>
        <v>369.4</v>
      </c>
      <c r="N201" s="169">
        <v>369.4</v>
      </c>
    </row>
    <row r="202" spans="1:14" ht="15" customHeight="1" x14ac:dyDescent="0.15">
      <c r="A202" s="105"/>
      <c r="B202" s="9" t="s">
        <v>14</v>
      </c>
      <c r="C202" s="13" t="s">
        <v>123</v>
      </c>
      <c r="D202" s="15">
        <v>1330</v>
      </c>
      <c r="E202" s="15">
        <v>1997</v>
      </c>
      <c r="F202" s="55"/>
      <c r="G202" s="13"/>
      <c r="H202" s="13"/>
      <c r="I202" s="13"/>
      <c r="J202" s="13"/>
      <c r="K202" s="157">
        <v>97.5</v>
      </c>
      <c r="L202" s="157">
        <v>97.5</v>
      </c>
      <c r="M202" s="157">
        <v>97.5</v>
      </c>
      <c r="N202" s="157">
        <v>97.5</v>
      </c>
    </row>
    <row r="203" spans="1:14" ht="15" customHeight="1" x14ac:dyDescent="0.15">
      <c r="A203" s="105"/>
      <c r="B203" s="9"/>
      <c r="C203" s="13" t="s">
        <v>108</v>
      </c>
      <c r="D203" s="15">
        <v>1550</v>
      </c>
      <c r="E203" s="15">
        <v>1998</v>
      </c>
      <c r="F203" s="55"/>
      <c r="G203" s="13"/>
      <c r="H203" s="13"/>
      <c r="I203" s="13"/>
      <c r="J203" s="13"/>
      <c r="K203" s="157">
        <v>196.4</v>
      </c>
      <c r="L203" s="157">
        <v>196.4</v>
      </c>
      <c r="M203" s="157">
        <v>196.4</v>
      </c>
      <c r="N203" s="157">
        <v>196.4</v>
      </c>
    </row>
    <row r="204" spans="1:14" ht="15" customHeight="1" x14ac:dyDescent="0.15">
      <c r="A204" s="105"/>
      <c r="B204" s="9" t="s">
        <v>12</v>
      </c>
      <c r="C204" s="13" t="s">
        <v>56</v>
      </c>
      <c r="D204" s="15">
        <v>1550</v>
      </c>
      <c r="E204" s="15">
        <v>2000</v>
      </c>
      <c r="F204" s="16"/>
      <c r="G204" s="4"/>
      <c r="H204" s="4"/>
      <c r="I204" s="4"/>
      <c r="J204" s="4"/>
      <c r="K204" s="157">
        <v>75.5</v>
      </c>
      <c r="L204" s="157">
        <v>75.5</v>
      </c>
      <c r="M204" s="157">
        <v>75.5</v>
      </c>
      <c r="N204" s="157">
        <v>15.5</v>
      </c>
    </row>
    <row r="205" spans="1:14" ht="15" customHeight="1" x14ac:dyDescent="0.15">
      <c r="A205" s="18" t="s">
        <v>269</v>
      </c>
      <c r="B205" s="9"/>
      <c r="C205" s="10"/>
      <c r="D205" s="11"/>
      <c r="E205" s="11"/>
      <c r="F205" s="17">
        <v>1</v>
      </c>
      <c r="G205" s="12">
        <v>1</v>
      </c>
      <c r="H205" s="12">
        <v>1</v>
      </c>
      <c r="I205" s="12">
        <v>1</v>
      </c>
      <c r="J205" s="12"/>
      <c r="K205" s="169">
        <v>154</v>
      </c>
      <c r="L205" s="169">
        <v>154</v>
      </c>
      <c r="M205" s="169">
        <v>154</v>
      </c>
      <c r="N205" s="169">
        <v>154</v>
      </c>
    </row>
    <row r="206" spans="1:14" ht="15" customHeight="1" x14ac:dyDescent="0.15">
      <c r="A206" s="105"/>
      <c r="B206" s="9" t="s">
        <v>32</v>
      </c>
      <c r="C206" s="10" t="s">
        <v>37</v>
      </c>
      <c r="D206" s="11">
        <v>1250</v>
      </c>
      <c r="E206" s="11">
        <v>1996</v>
      </c>
      <c r="F206" s="17"/>
      <c r="G206" s="12"/>
      <c r="H206" s="12"/>
      <c r="I206" s="12"/>
      <c r="J206" s="12"/>
      <c r="K206" s="168">
        <v>154</v>
      </c>
      <c r="L206" s="168">
        <v>154</v>
      </c>
      <c r="M206" s="168">
        <v>154</v>
      </c>
      <c r="N206" s="168">
        <v>154</v>
      </c>
    </row>
    <row r="207" spans="1:14" ht="15" customHeight="1" x14ac:dyDescent="0.15">
      <c r="A207" s="18" t="s">
        <v>254</v>
      </c>
      <c r="B207" s="9"/>
      <c r="C207" s="10"/>
      <c r="D207" s="11"/>
      <c r="E207" s="11"/>
      <c r="F207" s="17"/>
      <c r="G207" s="12"/>
      <c r="H207" s="12">
        <v>1</v>
      </c>
      <c r="I207" s="12">
        <v>1</v>
      </c>
      <c r="J207" s="12"/>
      <c r="K207" s="169"/>
      <c r="L207" s="169"/>
      <c r="M207" s="169">
        <v>15.1</v>
      </c>
      <c r="N207" s="169">
        <v>15.1</v>
      </c>
    </row>
    <row r="208" spans="1:14" ht="15" customHeight="1" x14ac:dyDescent="0.15">
      <c r="A208" s="105"/>
      <c r="B208" s="9" t="s">
        <v>31</v>
      </c>
      <c r="C208" s="10" t="s">
        <v>253</v>
      </c>
      <c r="D208" s="11">
        <v>950</v>
      </c>
      <c r="E208" s="11">
        <v>2014</v>
      </c>
      <c r="F208" s="17"/>
      <c r="G208" s="12"/>
      <c r="H208" s="12"/>
      <c r="I208" s="12"/>
      <c r="J208" s="12"/>
      <c r="K208" s="168"/>
      <c r="L208" s="168"/>
      <c r="M208" s="168">
        <v>15.1</v>
      </c>
      <c r="N208" s="168">
        <v>15.1</v>
      </c>
    </row>
    <row r="209" spans="1:14" ht="15" customHeight="1" x14ac:dyDescent="0.15">
      <c r="A209" s="18" t="s">
        <v>270</v>
      </c>
      <c r="B209" s="9"/>
      <c r="C209" s="10"/>
      <c r="D209" s="11"/>
      <c r="E209" s="11"/>
      <c r="F209" s="17">
        <v>1</v>
      </c>
      <c r="G209" s="12">
        <v>1</v>
      </c>
      <c r="H209" s="12">
        <v>1</v>
      </c>
      <c r="I209" s="12">
        <v>2</v>
      </c>
      <c r="J209" s="12"/>
      <c r="K209" s="169">
        <v>102</v>
      </c>
      <c r="L209" s="169">
        <v>102</v>
      </c>
      <c r="M209" s="169">
        <v>121.5</v>
      </c>
      <c r="N209" s="169">
        <v>157.80000000000001</v>
      </c>
    </row>
    <row r="210" spans="1:14" ht="15" customHeight="1" x14ac:dyDescent="0.15">
      <c r="A210" s="105"/>
      <c r="B210" s="9" t="s">
        <v>50</v>
      </c>
      <c r="C210" s="10" t="s">
        <v>124</v>
      </c>
      <c r="D210" s="11">
        <v>750</v>
      </c>
      <c r="E210" s="11">
        <v>2007</v>
      </c>
      <c r="F210" s="17"/>
      <c r="G210" s="12"/>
      <c r="H210" s="12"/>
      <c r="I210" s="12"/>
      <c r="J210" s="12"/>
      <c r="K210" s="168">
        <v>102</v>
      </c>
      <c r="L210" s="168">
        <v>102</v>
      </c>
      <c r="M210" s="168">
        <v>121.5</v>
      </c>
      <c r="N210" s="168">
        <v>121.5</v>
      </c>
    </row>
    <row r="211" spans="1:14" ht="15" customHeight="1" x14ac:dyDescent="0.15">
      <c r="A211" s="105"/>
      <c r="B211" s="9" t="s">
        <v>54</v>
      </c>
      <c r="C211" s="10" t="s">
        <v>339</v>
      </c>
      <c r="D211" s="11">
        <v>1700</v>
      </c>
      <c r="E211" s="11">
        <v>2015</v>
      </c>
      <c r="F211" s="17"/>
      <c r="G211" s="12"/>
      <c r="H211" s="12"/>
      <c r="I211" s="12"/>
      <c r="J211" s="12"/>
      <c r="K211" s="168"/>
      <c r="L211" s="168"/>
      <c r="M211" s="168"/>
      <c r="N211" s="168">
        <v>36.299999999999997</v>
      </c>
    </row>
    <row r="212" spans="1:14" ht="15" customHeight="1" x14ac:dyDescent="0.15">
      <c r="A212" s="18" t="s">
        <v>271</v>
      </c>
      <c r="B212" s="66"/>
      <c r="C212" s="20"/>
      <c r="D212" s="21"/>
      <c r="E212" s="22"/>
      <c r="F212" s="17">
        <v>1</v>
      </c>
      <c r="G212" s="12">
        <v>1</v>
      </c>
      <c r="H212" s="12">
        <v>2</v>
      </c>
      <c r="I212" s="12">
        <v>2</v>
      </c>
      <c r="J212" s="12"/>
      <c r="K212" s="169">
        <v>100.5</v>
      </c>
      <c r="L212" s="169">
        <v>100.5</v>
      </c>
      <c r="M212" s="169">
        <v>101.8</v>
      </c>
      <c r="N212" s="169">
        <v>101.8</v>
      </c>
    </row>
    <row r="213" spans="1:14" ht="15" customHeight="1" x14ac:dyDescent="0.15">
      <c r="A213" s="123"/>
      <c r="B213" s="19" t="s">
        <v>32</v>
      </c>
      <c r="C213" s="20" t="s">
        <v>159</v>
      </c>
      <c r="D213" s="21">
        <v>80</v>
      </c>
      <c r="E213" s="22">
        <v>1996</v>
      </c>
      <c r="F213" s="17"/>
      <c r="G213" s="12"/>
      <c r="H213" s="12"/>
      <c r="I213" s="12"/>
      <c r="J213" s="12"/>
      <c r="K213" s="168">
        <v>100.5</v>
      </c>
      <c r="L213" s="168">
        <v>100.5</v>
      </c>
      <c r="M213" s="168">
        <v>100.5</v>
      </c>
      <c r="N213" s="168">
        <v>100.5</v>
      </c>
    </row>
    <row r="214" spans="1:14" ht="15" customHeight="1" thickBot="1" x14ac:dyDescent="0.2">
      <c r="A214" s="123"/>
      <c r="B214" s="19" t="s">
        <v>21</v>
      </c>
      <c r="C214" s="20" t="s">
        <v>245</v>
      </c>
      <c r="D214" s="21">
        <v>680</v>
      </c>
      <c r="E214" s="22">
        <v>2014</v>
      </c>
      <c r="F214" s="17"/>
      <c r="G214" s="12"/>
      <c r="H214" s="12"/>
      <c r="I214" s="12"/>
      <c r="J214" s="12"/>
      <c r="K214" s="168"/>
      <c r="L214" s="168"/>
      <c r="M214" s="168">
        <v>1.3</v>
      </c>
      <c r="N214" s="168">
        <v>1.3</v>
      </c>
    </row>
    <row r="215" spans="1:14" ht="15" customHeight="1" thickBot="1" x14ac:dyDescent="0.2">
      <c r="A215" s="124" t="s">
        <v>2</v>
      </c>
      <c r="B215" s="125"/>
      <c r="C215" s="126"/>
      <c r="D215" s="127"/>
      <c r="E215" s="127"/>
      <c r="F215" s="128">
        <v>76</v>
      </c>
      <c r="G215" s="129">
        <v>103</v>
      </c>
      <c r="H215" s="129">
        <v>102</v>
      </c>
      <c r="I215" s="129">
        <v>107</v>
      </c>
      <c r="J215" s="129"/>
      <c r="K215" s="153">
        <v>10370.5</v>
      </c>
      <c r="L215" s="153">
        <v>11918.71</v>
      </c>
      <c r="M215" s="153">
        <v>13889.31</v>
      </c>
      <c r="N215" s="153">
        <v>14045.11</v>
      </c>
    </row>
    <row r="216" spans="1:14" ht="15" customHeight="1" x14ac:dyDescent="0.15">
      <c r="A216" s="18" t="s">
        <v>272</v>
      </c>
      <c r="B216" s="9"/>
      <c r="C216" s="10"/>
      <c r="D216" s="11"/>
      <c r="E216" s="11"/>
      <c r="F216" s="17">
        <v>23</v>
      </c>
      <c r="G216" s="12">
        <v>24</v>
      </c>
      <c r="H216" s="12">
        <v>25</v>
      </c>
      <c r="I216" s="12">
        <v>25</v>
      </c>
      <c r="J216" s="12"/>
      <c r="K216" s="169">
        <v>3068.4</v>
      </c>
      <c r="L216" s="169">
        <f>SUM(L217:L221,L229:L244)</f>
        <v>2742.2</v>
      </c>
      <c r="M216" s="169">
        <f>SUM(M217:M221,M229:M245)</f>
        <v>2847.5999999999995</v>
      </c>
      <c r="N216" s="169">
        <v>3243.6</v>
      </c>
    </row>
    <row r="217" spans="1:14" ht="15" customHeight="1" x14ac:dyDescent="0.15">
      <c r="A217" s="105"/>
      <c r="B217" s="9" t="s">
        <v>69</v>
      </c>
      <c r="C217" s="10" t="s">
        <v>125</v>
      </c>
      <c r="D217" s="20">
        <v>850</v>
      </c>
      <c r="E217" s="11">
        <v>1996</v>
      </c>
      <c r="F217" s="23"/>
      <c r="G217" s="10"/>
      <c r="H217" s="10"/>
      <c r="I217" s="10"/>
      <c r="J217" s="10"/>
      <c r="K217" s="168">
        <v>55.8</v>
      </c>
      <c r="L217" s="168">
        <v>55.8</v>
      </c>
      <c r="M217" s="168">
        <v>55.8</v>
      </c>
      <c r="N217" s="168">
        <v>55.8</v>
      </c>
    </row>
    <row r="218" spans="1:14" ht="15" customHeight="1" x14ac:dyDescent="0.15">
      <c r="A218" s="105"/>
      <c r="B218" s="9"/>
      <c r="C218" s="10" t="s">
        <v>126</v>
      </c>
      <c r="D218" s="20">
        <v>1330</v>
      </c>
      <c r="E218" s="11">
        <v>1996</v>
      </c>
      <c r="F218" s="23"/>
      <c r="G218" s="10"/>
      <c r="H218" s="10"/>
      <c r="I218" s="10"/>
      <c r="J218" s="10"/>
      <c r="K218" s="168">
        <v>48.6</v>
      </c>
      <c r="L218" s="168">
        <v>48.6</v>
      </c>
      <c r="M218" s="168">
        <v>48.6</v>
      </c>
      <c r="N218" s="168">
        <v>48.6</v>
      </c>
    </row>
    <row r="219" spans="1:14" ht="15" customHeight="1" x14ac:dyDescent="0.15">
      <c r="A219" s="105"/>
      <c r="B219" s="9" t="s">
        <v>21</v>
      </c>
      <c r="C219" s="10" t="s">
        <v>340</v>
      </c>
      <c r="D219" s="11">
        <v>1500</v>
      </c>
      <c r="E219" s="11">
        <v>1998</v>
      </c>
      <c r="F219" s="23"/>
      <c r="G219" s="10"/>
      <c r="H219" s="10"/>
      <c r="I219" s="10"/>
      <c r="J219" s="10"/>
      <c r="K219" s="168">
        <v>207</v>
      </c>
      <c r="L219" s="168">
        <v>207</v>
      </c>
      <c r="M219" s="168">
        <v>207</v>
      </c>
      <c r="N219" s="168">
        <v>198.8</v>
      </c>
    </row>
    <row r="220" spans="1:14" ht="15" customHeight="1" x14ac:dyDescent="0.15">
      <c r="A220" s="105"/>
      <c r="B220" s="9" t="s">
        <v>325</v>
      </c>
      <c r="C220" s="10" t="s">
        <v>17</v>
      </c>
      <c r="D220" s="20">
        <v>745</v>
      </c>
      <c r="E220" s="11">
        <v>1999</v>
      </c>
      <c r="F220" s="23"/>
      <c r="G220" s="10"/>
      <c r="H220" s="10"/>
      <c r="I220" s="10"/>
      <c r="J220" s="10"/>
      <c r="K220" s="168">
        <v>133.30000000000001</v>
      </c>
      <c r="L220" s="168">
        <v>133.30000000000001</v>
      </c>
      <c r="M220" s="168">
        <v>133.30000000000001</v>
      </c>
      <c r="N220" s="168">
        <v>133.30000000000001</v>
      </c>
    </row>
    <row r="221" spans="1:14" ht="15" customHeight="1" x14ac:dyDescent="0.15">
      <c r="A221" s="105"/>
      <c r="B221" s="9" t="s">
        <v>15</v>
      </c>
      <c r="C221" s="13" t="s">
        <v>127</v>
      </c>
      <c r="D221" s="14">
        <v>890</v>
      </c>
      <c r="E221" s="15">
        <v>1999</v>
      </c>
      <c r="F221" s="55"/>
      <c r="G221" s="13"/>
      <c r="H221" s="13"/>
      <c r="I221" s="13"/>
      <c r="J221" s="13"/>
      <c r="K221" s="157">
        <v>141.30000000000001</v>
      </c>
      <c r="L221" s="157">
        <v>141.30000000000001</v>
      </c>
      <c r="M221" s="157">
        <v>141.30000000000001</v>
      </c>
      <c r="N221" s="157">
        <v>141.30000000000001</v>
      </c>
    </row>
    <row r="222" spans="1:14" ht="15" customHeight="1" x14ac:dyDescent="0.15">
      <c r="A222" s="1" t="s">
        <v>324</v>
      </c>
      <c r="B222" s="1"/>
      <c r="D222" s="6"/>
      <c r="E222" s="7"/>
      <c r="K222" s="150"/>
      <c r="L222" s="150"/>
    </row>
    <row r="223" spans="1:14" ht="15" customHeight="1" thickBot="1" x14ac:dyDescent="0.2">
      <c r="A223" s="24" t="s">
        <v>322</v>
      </c>
      <c r="B223" s="1"/>
      <c r="C223" s="25"/>
      <c r="D223" s="7"/>
      <c r="E223" s="7"/>
      <c r="F223" s="56"/>
      <c r="G223" s="27"/>
      <c r="H223" s="27"/>
      <c r="I223" s="27"/>
      <c r="J223" s="27"/>
      <c r="K223" s="150"/>
      <c r="L223" s="150"/>
    </row>
    <row r="224" spans="1:14" ht="23.25" customHeight="1" thickBot="1" x14ac:dyDescent="0.2">
      <c r="A224" s="28"/>
      <c r="B224" s="29" t="s">
        <v>0</v>
      </c>
      <c r="C224" s="30" t="s">
        <v>3</v>
      </c>
      <c r="D224" s="31" t="s">
        <v>5</v>
      </c>
      <c r="E224" s="31" t="s">
        <v>4</v>
      </c>
      <c r="F224" s="190" t="s">
        <v>256</v>
      </c>
      <c r="G224" s="190"/>
      <c r="H224" s="190"/>
      <c r="I224" s="143"/>
      <c r="J224" s="143"/>
      <c r="K224" s="191" t="s">
        <v>317</v>
      </c>
      <c r="L224" s="191"/>
      <c r="M224" s="191"/>
      <c r="N224" s="179"/>
    </row>
    <row r="225" spans="1:15" ht="21.75" customHeight="1" thickBot="1" x14ac:dyDescent="0.2">
      <c r="A225" s="32"/>
      <c r="B225" s="33" t="s">
        <v>185</v>
      </c>
      <c r="C225" s="34" t="s">
        <v>186</v>
      </c>
      <c r="D225" s="3" t="s">
        <v>6</v>
      </c>
      <c r="E225" s="3" t="s">
        <v>316</v>
      </c>
      <c r="F225" s="2">
        <v>2012</v>
      </c>
      <c r="G225" s="2">
        <v>2013</v>
      </c>
      <c r="H225" s="2">
        <v>2014</v>
      </c>
      <c r="I225" s="178">
        <v>2015</v>
      </c>
      <c r="J225" s="2"/>
      <c r="K225" s="2">
        <v>2012</v>
      </c>
      <c r="L225" s="2">
        <v>2013</v>
      </c>
      <c r="M225" s="2">
        <v>2014</v>
      </c>
      <c r="N225" s="178">
        <v>2015</v>
      </c>
    </row>
    <row r="226" spans="1:15" ht="15" customHeight="1" x14ac:dyDescent="0.15">
      <c r="A226" s="105"/>
      <c r="B226" s="9" t="s">
        <v>29</v>
      </c>
      <c r="C226" s="10" t="s">
        <v>130</v>
      </c>
      <c r="D226" s="20">
        <v>1000</v>
      </c>
      <c r="E226" s="11">
        <v>2000</v>
      </c>
      <c r="F226" s="23"/>
      <c r="G226" s="10"/>
      <c r="H226" s="10"/>
      <c r="I226" s="10"/>
      <c r="J226" s="10"/>
      <c r="K226" s="168">
        <v>107.5</v>
      </c>
      <c r="L226" s="168">
        <v>107.5</v>
      </c>
      <c r="M226" s="168">
        <v>107.5</v>
      </c>
      <c r="N226" s="168">
        <v>107.5</v>
      </c>
    </row>
    <row r="227" spans="1:15" ht="15" customHeight="1" x14ac:dyDescent="0.15">
      <c r="A227" s="117"/>
      <c r="B227" s="118"/>
      <c r="C227" s="72" t="s">
        <v>117</v>
      </c>
      <c r="D227" s="94">
        <v>650</v>
      </c>
      <c r="E227" s="73">
        <v>2000</v>
      </c>
      <c r="F227" s="75"/>
      <c r="G227" s="72"/>
      <c r="H227" s="72"/>
      <c r="I227" s="72"/>
      <c r="J227" s="72"/>
      <c r="K227" s="161">
        <v>171.8</v>
      </c>
      <c r="L227" s="161">
        <v>171.8</v>
      </c>
      <c r="M227" s="161">
        <v>171.8</v>
      </c>
      <c r="N227" s="161">
        <v>171.8</v>
      </c>
    </row>
    <row r="228" spans="1:15" ht="15" customHeight="1" x14ac:dyDescent="0.15">
      <c r="A228" s="103"/>
      <c r="B228" s="121"/>
      <c r="C228" s="85" t="s">
        <v>131</v>
      </c>
      <c r="D228" s="101">
        <v>900</v>
      </c>
      <c r="E228" s="86">
        <v>2000</v>
      </c>
      <c r="F228" s="102"/>
      <c r="G228" s="85"/>
      <c r="H228" s="85"/>
      <c r="I228" s="85"/>
      <c r="J228" s="85"/>
      <c r="K228" s="165">
        <v>128</v>
      </c>
      <c r="L228" s="165">
        <v>128</v>
      </c>
      <c r="M228" s="165">
        <v>128</v>
      </c>
      <c r="N228" s="165">
        <v>128</v>
      </c>
    </row>
    <row r="229" spans="1:15" ht="15" customHeight="1" x14ac:dyDescent="0.15">
      <c r="A229" s="105"/>
      <c r="B229" s="9" t="s">
        <v>69</v>
      </c>
      <c r="C229" s="10" t="s">
        <v>128</v>
      </c>
      <c r="D229" s="11">
        <v>1200</v>
      </c>
      <c r="E229" s="11">
        <v>2000</v>
      </c>
      <c r="F229" s="23"/>
      <c r="G229" s="10"/>
      <c r="H229" s="10"/>
      <c r="I229" s="10"/>
      <c r="J229" s="10"/>
      <c r="K229" s="168">
        <v>138.5</v>
      </c>
      <c r="L229" s="168">
        <v>138.5</v>
      </c>
      <c r="M229" s="168">
        <v>136.5</v>
      </c>
      <c r="N229" s="168">
        <v>136.5</v>
      </c>
    </row>
    <row r="230" spans="1:15" ht="15" customHeight="1" x14ac:dyDescent="0.15">
      <c r="A230" s="119"/>
      <c r="B230" s="120"/>
      <c r="C230" s="78" t="s">
        <v>135</v>
      </c>
      <c r="D230" s="97">
        <v>1300</v>
      </c>
      <c r="E230" s="79">
        <v>2000</v>
      </c>
      <c r="F230" s="81"/>
      <c r="G230" s="78"/>
      <c r="H230" s="78"/>
      <c r="I230" s="78"/>
      <c r="J230" s="78"/>
      <c r="K230" s="163">
        <v>141.69999999999999</v>
      </c>
      <c r="L230" s="163">
        <v>141.69999999999999</v>
      </c>
      <c r="M230" s="163">
        <v>141.69999999999999</v>
      </c>
      <c r="N230" s="163">
        <v>141.69999999999999</v>
      </c>
    </row>
    <row r="231" spans="1:15" ht="15" customHeight="1" x14ac:dyDescent="0.15">
      <c r="A231" s="119"/>
      <c r="B231" s="120"/>
      <c r="C231" s="78" t="s">
        <v>136</v>
      </c>
      <c r="D231" s="97">
        <v>1150</v>
      </c>
      <c r="E231" s="79">
        <v>2000</v>
      </c>
      <c r="F231" s="81"/>
      <c r="G231" s="78"/>
      <c r="H231" s="78"/>
      <c r="I231" s="78"/>
      <c r="J231" s="78"/>
      <c r="K231" s="163">
        <v>169.3</v>
      </c>
      <c r="L231" s="163">
        <v>169.3</v>
      </c>
      <c r="M231" s="163">
        <v>169.3</v>
      </c>
      <c r="N231" s="163">
        <v>169.3</v>
      </c>
    </row>
    <row r="232" spans="1:15" ht="15" customHeight="1" x14ac:dyDescent="0.15">
      <c r="A232" s="103"/>
      <c r="B232" s="121"/>
      <c r="C232" s="85" t="s">
        <v>75</v>
      </c>
      <c r="D232" s="101">
        <v>550</v>
      </c>
      <c r="E232" s="86">
        <v>2000</v>
      </c>
      <c r="F232" s="102"/>
      <c r="G232" s="85"/>
      <c r="H232" s="85"/>
      <c r="I232" s="85"/>
      <c r="J232" s="85"/>
      <c r="K232" s="165">
        <v>192.6</v>
      </c>
      <c r="L232" s="165">
        <v>192.6</v>
      </c>
      <c r="M232" s="165">
        <v>192.6</v>
      </c>
      <c r="N232" s="165">
        <v>192.6</v>
      </c>
    </row>
    <row r="233" spans="1:15" ht="15" customHeight="1" x14ac:dyDescent="0.15">
      <c r="A233" s="105"/>
      <c r="B233" s="9" t="s">
        <v>48</v>
      </c>
      <c r="C233" s="10" t="s">
        <v>129</v>
      </c>
      <c r="D233" s="11">
        <v>850</v>
      </c>
      <c r="E233" s="11">
        <v>2000</v>
      </c>
      <c r="F233" s="23"/>
      <c r="G233" s="10"/>
      <c r="H233" s="10"/>
      <c r="I233" s="10"/>
      <c r="J233" s="10"/>
      <c r="K233" s="168">
        <v>268.5</v>
      </c>
      <c r="L233" s="168">
        <v>268.5</v>
      </c>
      <c r="M233" s="168">
        <v>268.5</v>
      </c>
      <c r="N233" s="168">
        <v>268.5</v>
      </c>
    </row>
    <row r="234" spans="1:15" ht="15" customHeight="1" x14ac:dyDescent="0.15">
      <c r="A234" s="105"/>
      <c r="B234" s="9" t="s">
        <v>50</v>
      </c>
      <c r="C234" s="10" t="s">
        <v>124</v>
      </c>
      <c r="D234" s="20">
        <v>750</v>
      </c>
      <c r="E234" s="11">
        <v>2001</v>
      </c>
      <c r="F234" s="23"/>
      <c r="G234" s="10"/>
      <c r="H234" s="10"/>
      <c r="I234" s="10"/>
      <c r="J234" s="10"/>
      <c r="K234" s="168">
        <v>102</v>
      </c>
      <c r="L234" s="168">
        <v>102</v>
      </c>
      <c r="M234" s="168">
        <v>102.3</v>
      </c>
      <c r="N234" s="168">
        <v>102.3</v>
      </c>
    </row>
    <row r="235" spans="1:15" ht="15" customHeight="1" x14ac:dyDescent="0.15">
      <c r="A235" s="117"/>
      <c r="B235" s="118"/>
      <c r="C235" s="72" t="s">
        <v>132</v>
      </c>
      <c r="D235" s="94">
        <v>525</v>
      </c>
      <c r="E235" s="73">
        <v>2001</v>
      </c>
      <c r="F235" s="75"/>
      <c r="G235" s="72"/>
      <c r="H235" s="72"/>
      <c r="I235" s="72"/>
      <c r="J235" s="72"/>
      <c r="K235" s="161">
        <v>114</v>
      </c>
      <c r="L235" s="161">
        <v>114</v>
      </c>
      <c r="M235" s="161">
        <v>114</v>
      </c>
      <c r="N235" s="161">
        <v>108</v>
      </c>
    </row>
    <row r="236" spans="1:15" ht="15" customHeight="1" x14ac:dyDescent="0.15">
      <c r="A236" s="103"/>
      <c r="B236" s="121"/>
      <c r="C236" s="85" t="s">
        <v>133</v>
      </c>
      <c r="D236" s="101">
        <v>450</v>
      </c>
      <c r="E236" s="86">
        <v>2001</v>
      </c>
      <c r="F236" s="102"/>
      <c r="G236" s="85"/>
      <c r="H236" s="85"/>
      <c r="I236" s="85"/>
      <c r="J236" s="85"/>
      <c r="K236" s="165">
        <v>80</v>
      </c>
      <c r="L236" s="165">
        <v>80</v>
      </c>
      <c r="M236" s="165">
        <v>80</v>
      </c>
      <c r="N236" s="165">
        <v>79.400000000000006</v>
      </c>
    </row>
    <row r="237" spans="1:15" ht="15" customHeight="1" x14ac:dyDescent="0.15">
      <c r="A237" s="105"/>
      <c r="B237" s="9" t="s">
        <v>69</v>
      </c>
      <c r="C237" s="10" t="s">
        <v>134</v>
      </c>
      <c r="D237" s="20">
        <v>700</v>
      </c>
      <c r="E237" s="11">
        <v>2001</v>
      </c>
      <c r="F237" s="23"/>
      <c r="G237" s="10"/>
      <c r="H237" s="10"/>
      <c r="I237" s="10"/>
      <c r="J237" s="10"/>
      <c r="K237" s="168">
        <v>194</v>
      </c>
      <c r="L237" s="168">
        <v>194</v>
      </c>
      <c r="M237" s="168">
        <v>194</v>
      </c>
      <c r="N237" s="168">
        <v>192.2</v>
      </c>
    </row>
    <row r="238" spans="1:15" ht="15" customHeight="1" x14ac:dyDescent="0.15">
      <c r="A238" s="117"/>
      <c r="B238" s="118"/>
      <c r="C238" s="72" t="s">
        <v>134</v>
      </c>
      <c r="D238" s="94">
        <v>1050</v>
      </c>
      <c r="E238" s="73">
        <v>2001</v>
      </c>
      <c r="F238" s="75"/>
      <c r="G238" s="72"/>
      <c r="H238" s="72"/>
      <c r="I238" s="72"/>
      <c r="J238" s="72"/>
      <c r="K238" s="161">
        <v>68.5</v>
      </c>
      <c r="L238" s="161">
        <v>68.5</v>
      </c>
      <c r="M238" s="161">
        <v>68.5</v>
      </c>
      <c r="N238" s="161">
        <v>84.6</v>
      </c>
    </row>
    <row r="239" spans="1:15" s="147" customFormat="1" ht="15" customHeight="1" x14ac:dyDescent="0.2">
      <c r="A239" s="105"/>
      <c r="B239" s="9"/>
      <c r="C239" s="13" t="s">
        <v>137</v>
      </c>
      <c r="D239" s="15">
        <v>1250</v>
      </c>
      <c r="E239" s="15">
        <v>2001</v>
      </c>
      <c r="F239" s="55"/>
      <c r="G239" s="13"/>
      <c r="H239" s="13"/>
      <c r="I239" s="13"/>
      <c r="J239" s="13"/>
      <c r="K239" s="157">
        <v>128.1</v>
      </c>
      <c r="L239" s="157">
        <v>128.1</v>
      </c>
      <c r="M239" s="157">
        <v>128.1</v>
      </c>
      <c r="N239" s="157">
        <v>128.1</v>
      </c>
      <c r="O239" s="5"/>
    </row>
    <row r="240" spans="1:15" s="147" customFormat="1" ht="15" customHeight="1" x14ac:dyDescent="0.2">
      <c r="A240" s="105"/>
      <c r="B240" s="9" t="s">
        <v>57</v>
      </c>
      <c r="C240" s="10" t="s">
        <v>138</v>
      </c>
      <c r="D240" s="11">
        <v>1250</v>
      </c>
      <c r="E240" s="11">
        <v>2001</v>
      </c>
      <c r="F240" s="23"/>
      <c r="G240" s="10"/>
      <c r="H240" s="10"/>
      <c r="I240" s="10"/>
      <c r="J240" s="10"/>
      <c r="K240" s="168">
        <v>72.5</v>
      </c>
      <c r="L240" s="168">
        <v>72.5</v>
      </c>
      <c r="M240" s="168">
        <v>72.5</v>
      </c>
      <c r="N240" s="168">
        <v>71.599999999999994</v>
      </c>
      <c r="O240" s="5"/>
    </row>
    <row r="241" spans="1:15" s="147" customFormat="1" ht="15" customHeight="1" x14ac:dyDescent="0.2">
      <c r="A241" s="105"/>
      <c r="B241" s="9"/>
      <c r="C241" s="10" t="s">
        <v>139</v>
      </c>
      <c r="D241" s="11">
        <v>1300</v>
      </c>
      <c r="E241" s="11">
        <v>2001</v>
      </c>
      <c r="F241" s="23"/>
      <c r="G241" s="10"/>
      <c r="H241" s="10"/>
      <c r="I241" s="10"/>
      <c r="J241" s="10"/>
      <c r="K241" s="168">
        <v>133.5</v>
      </c>
      <c r="L241" s="168">
        <v>133.5</v>
      </c>
      <c r="M241" s="168">
        <v>133.5</v>
      </c>
      <c r="N241" s="168">
        <v>123.6</v>
      </c>
      <c r="O241" s="5"/>
    </row>
    <row r="242" spans="1:15" s="147" customFormat="1" ht="15" customHeight="1" x14ac:dyDescent="0.2">
      <c r="A242" s="105"/>
      <c r="B242" s="9" t="s">
        <v>140</v>
      </c>
      <c r="C242" s="10" t="s">
        <v>141</v>
      </c>
      <c r="D242" s="11">
        <v>1250</v>
      </c>
      <c r="E242" s="11">
        <v>2001</v>
      </c>
      <c r="F242" s="23"/>
      <c r="G242" s="10"/>
      <c r="H242" s="10"/>
      <c r="I242" s="10"/>
      <c r="J242" s="10"/>
      <c r="K242" s="168">
        <v>114.5</v>
      </c>
      <c r="L242" s="168">
        <v>114.5</v>
      </c>
      <c r="M242" s="168">
        <v>114.5</v>
      </c>
      <c r="N242" s="168">
        <v>114.5</v>
      </c>
      <c r="O242" s="5"/>
    </row>
    <row r="243" spans="1:15" s="147" customFormat="1" ht="15" customHeight="1" x14ac:dyDescent="0.2">
      <c r="A243" s="105"/>
      <c r="B243" s="9" t="s">
        <v>69</v>
      </c>
      <c r="C243" s="13" t="s">
        <v>142</v>
      </c>
      <c r="D243" s="15">
        <v>30</v>
      </c>
      <c r="E243" s="15">
        <v>2002</v>
      </c>
      <c r="F243" s="55"/>
      <c r="G243" s="13"/>
      <c r="H243" s="13"/>
      <c r="I243" s="13"/>
      <c r="J243" s="13"/>
      <c r="K243" s="157">
        <v>157.4</v>
      </c>
      <c r="L243" s="157">
        <v>157.4</v>
      </c>
      <c r="M243" s="157">
        <v>157.4</v>
      </c>
      <c r="N243" s="157">
        <v>157.4</v>
      </c>
    </row>
    <row r="244" spans="1:15" s="147" customFormat="1" ht="15" customHeight="1" x14ac:dyDescent="0.2">
      <c r="A244" s="105"/>
      <c r="B244" s="9" t="s">
        <v>196</v>
      </c>
      <c r="C244" s="10" t="s">
        <v>197</v>
      </c>
      <c r="D244" s="11">
        <v>1250</v>
      </c>
      <c r="E244" s="11">
        <v>2013</v>
      </c>
      <c r="F244" s="23"/>
      <c r="G244" s="10"/>
      <c r="H244" s="10"/>
      <c r="I244" s="10"/>
      <c r="J244" s="10"/>
      <c r="K244" s="168"/>
      <c r="L244" s="168">
        <v>81.099999999999994</v>
      </c>
      <c r="M244" s="168">
        <v>81.099999999999994</v>
      </c>
      <c r="N244" s="168">
        <v>81.099999999999994</v>
      </c>
    </row>
    <row r="245" spans="1:15" s="147" customFormat="1" ht="15" customHeight="1" x14ac:dyDescent="0.2">
      <c r="A245" s="105"/>
      <c r="B245" s="9" t="s">
        <v>31</v>
      </c>
      <c r="C245" s="10" t="s">
        <v>246</v>
      </c>
      <c r="D245" s="11">
        <v>1650</v>
      </c>
      <c r="E245" s="11">
        <v>2014</v>
      </c>
      <c r="F245" s="23"/>
      <c r="G245" s="10"/>
      <c r="H245" s="10"/>
      <c r="I245" s="10"/>
      <c r="J245" s="10"/>
      <c r="K245" s="168"/>
      <c r="L245" s="168"/>
      <c r="M245" s="168">
        <v>107.1</v>
      </c>
      <c r="N245" s="168">
        <v>107.1</v>
      </c>
    </row>
    <row r="246" spans="1:15" s="147" customFormat="1" ht="15" customHeight="1" x14ac:dyDescent="0.2">
      <c r="A246" s="18" t="s">
        <v>255</v>
      </c>
      <c r="B246" s="9"/>
      <c r="C246" s="10"/>
      <c r="D246" s="11"/>
      <c r="E246" s="11"/>
      <c r="F246" s="17"/>
      <c r="G246" s="12"/>
      <c r="H246" s="12">
        <v>1</v>
      </c>
      <c r="I246" s="12">
        <v>2</v>
      </c>
      <c r="J246" s="12"/>
      <c r="K246" s="169"/>
      <c r="L246" s="169"/>
      <c r="M246" s="169">
        <v>41.7</v>
      </c>
      <c r="N246" s="169">
        <v>113.9</v>
      </c>
    </row>
    <row r="247" spans="1:15" s="147" customFormat="1" ht="15" customHeight="1" x14ac:dyDescent="0.2">
      <c r="A247" s="105"/>
      <c r="B247" s="9" t="s">
        <v>50</v>
      </c>
      <c r="C247" s="10" t="s">
        <v>124</v>
      </c>
      <c r="D247" s="11">
        <v>720</v>
      </c>
      <c r="E247" s="11">
        <v>2014</v>
      </c>
      <c r="F247" s="23"/>
      <c r="G247" s="10"/>
      <c r="H247" s="10"/>
      <c r="I247" s="10"/>
      <c r="J247" s="10"/>
      <c r="K247" s="168"/>
      <c r="L247" s="168"/>
      <c r="M247" s="168">
        <v>41.7</v>
      </c>
      <c r="N247" s="168">
        <v>41.7</v>
      </c>
    </row>
    <row r="248" spans="1:15" s="147" customFormat="1" ht="15" customHeight="1" x14ac:dyDescent="0.2">
      <c r="A248" s="105"/>
      <c r="B248" s="9" t="s">
        <v>15</v>
      </c>
      <c r="C248" s="10" t="s">
        <v>341</v>
      </c>
      <c r="D248" s="11">
        <v>1250</v>
      </c>
      <c r="E248" s="11">
        <v>2015</v>
      </c>
      <c r="F248" s="23"/>
      <c r="G248" s="10"/>
      <c r="H248" s="10"/>
      <c r="I248" s="10"/>
      <c r="J248" s="10"/>
      <c r="K248" s="168"/>
      <c r="L248" s="168"/>
      <c r="M248" s="168"/>
      <c r="N248" s="168">
        <v>72.2</v>
      </c>
    </row>
    <row r="249" spans="1:15" s="147" customFormat="1" ht="15" customHeight="1" x14ac:dyDescent="0.2">
      <c r="A249" s="18" t="s">
        <v>273</v>
      </c>
      <c r="B249" s="9"/>
      <c r="C249" s="10"/>
      <c r="D249" s="11"/>
      <c r="E249" s="11"/>
      <c r="F249" s="17">
        <v>3</v>
      </c>
      <c r="G249" s="12">
        <v>3</v>
      </c>
      <c r="H249" s="12">
        <v>5</v>
      </c>
      <c r="I249" s="12">
        <v>5</v>
      </c>
      <c r="J249" s="12"/>
      <c r="K249" s="169">
        <v>343</v>
      </c>
      <c r="L249" s="169">
        <v>343</v>
      </c>
      <c r="M249" s="169">
        <f>SUM(M250:M254)</f>
        <v>803.19999999999993</v>
      </c>
      <c r="N249" s="169">
        <v>803.2</v>
      </c>
    </row>
    <row r="250" spans="1:15" s="147" customFormat="1" ht="15" customHeight="1" x14ac:dyDescent="0.2">
      <c r="A250" s="105"/>
      <c r="B250" s="66" t="s">
        <v>15</v>
      </c>
      <c r="C250" s="10" t="s">
        <v>144</v>
      </c>
      <c r="D250" s="11">
        <v>610</v>
      </c>
      <c r="E250" s="11">
        <v>1996</v>
      </c>
      <c r="F250" s="23"/>
      <c r="G250" s="10"/>
      <c r="H250" s="10"/>
      <c r="I250" s="10"/>
      <c r="J250" s="10"/>
      <c r="K250" s="168">
        <v>120.6</v>
      </c>
      <c r="L250" s="168">
        <v>120.6</v>
      </c>
      <c r="M250" s="168">
        <v>120.6</v>
      </c>
      <c r="N250" s="168">
        <v>120.6</v>
      </c>
    </row>
    <row r="251" spans="1:15" s="147" customFormat="1" ht="15" customHeight="1" x14ac:dyDescent="0.2">
      <c r="A251" s="105"/>
      <c r="B251" s="66" t="s">
        <v>325</v>
      </c>
      <c r="C251" s="10" t="s">
        <v>17</v>
      </c>
      <c r="D251" s="11">
        <v>600</v>
      </c>
      <c r="E251" s="11">
        <v>1996</v>
      </c>
      <c r="F251" s="23"/>
      <c r="G251" s="10"/>
      <c r="H251" s="10"/>
      <c r="I251" s="10"/>
      <c r="J251" s="10"/>
      <c r="K251" s="168">
        <v>132.19999999999999</v>
      </c>
      <c r="L251" s="168">
        <v>132.19999999999999</v>
      </c>
      <c r="M251" s="168">
        <v>132.19999999999999</v>
      </c>
      <c r="N251" s="168">
        <v>132.19999999999999</v>
      </c>
    </row>
    <row r="252" spans="1:15" s="147" customFormat="1" ht="15" customHeight="1" x14ac:dyDescent="0.2">
      <c r="A252" s="105"/>
      <c r="B252" s="66" t="s">
        <v>29</v>
      </c>
      <c r="C252" s="10" t="s">
        <v>131</v>
      </c>
      <c r="D252" s="11">
        <v>300</v>
      </c>
      <c r="E252" s="11">
        <v>2000</v>
      </c>
      <c r="F252" s="17"/>
      <c r="G252" s="12"/>
      <c r="H252" s="12"/>
      <c r="I252" s="12"/>
      <c r="J252" s="12"/>
      <c r="K252" s="168">
        <v>90.2</v>
      </c>
      <c r="L252" s="168">
        <v>90.2</v>
      </c>
      <c r="M252" s="168">
        <v>90.2</v>
      </c>
      <c r="N252" s="168">
        <v>90.2</v>
      </c>
    </row>
    <row r="253" spans="1:15" s="147" customFormat="1" ht="15" customHeight="1" x14ac:dyDescent="0.2">
      <c r="A253" s="105"/>
      <c r="B253" s="66" t="s">
        <v>14</v>
      </c>
      <c r="C253" s="10" t="s">
        <v>247</v>
      </c>
      <c r="D253" s="11">
        <v>1350</v>
      </c>
      <c r="E253" s="11">
        <v>2014</v>
      </c>
      <c r="F253" s="17"/>
      <c r="G253" s="12"/>
      <c r="H253" s="12"/>
      <c r="I253" s="12"/>
      <c r="J253" s="12"/>
      <c r="K253" s="168"/>
      <c r="L253" s="168"/>
      <c r="M253" s="168">
        <v>380.3</v>
      </c>
      <c r="N253" s="168">
        <v>380.3</v>
      </c>
    </row>
    <row r="254" spans="1:15" s="147" customFormat="1" ht="15" customHeight="1" x14ac:dyDescent="0.2">
      <c r="A254" s="105"/>
      <c r="B254" s="66" t="s">
        <v>31</v>
      </c>
      <c r="C254" s="10" t="s">
        <v>248</v>
      </c>
      <c r="D254" s="11">
        <v>1000</v>
      </c>
      <c r="E254" s="11">
        <v>2014</v>
      </c>
      <c r="F254" s="17"/>
      <c r="G254" s="12"/>
      <c r="H254" s="12"/>
      <c r="I254" s="12"/>
      <c r="J254" s="12"/>
      <c r="K254" s="168"/>
      <c r="L254" s="168"/>
      <c r="M254" s="168">
        <v>79.900000000000006</v>
      </c>
      <c r="N254" s="168">
        <v>79.900000000000006</v>
      </c>
    </row>
    <row r="255" spans="1:15" s="147" customFormat="1" ht="15" customHeight="1" x14ac:dyDescent="0.2">
      <c r="A255" s="18" t="s">
        <v>274</v>
      </c>
      <c r="B255" s="66"/>
      <c r="C255" s="10"/>
      <c r="D255" s="11"/>
      <c r="E255" s="11"/>
      <c r="F255" s="17">
        <v>1</v>
      </c>
      <c r="G255" s="12">
        <v>1</v>
      </c>
      <c r="H255" s="12">
        <v>1</v>
      </c>
      <c r="I255" s="12">
        <v>1</v>
      </c>
      <c r="J255" s="12"/>
      <c r="K255" s="169">
        <v>53.7</v>
      </c>
      <c r="L255" s="169">
        <v>53.7</v>
      </c>
      <c r="M255" s="169">
        <v>53.7</v>
      </c>
      <c r="N255" s="169">
        <v>53.7</v>
      </c>
    </row>
    <row r="256" spans="1:15" s="147" customFormat="1" ht="15" customHeight="1" x14ac:dyDescent="0.2">
      <c r="A256" s="105"/>
      <c r="B256" s="66" t="s">
        <v>12</v>
      </c>
      <c r="C256" s="10" t="s">
        <v>145</v>
      </c>
      <c r="D256" s="11">
        <v>1350</v>
      </c>
      <c r="E256" s="11">
        <v>2012</v>
      </c>
      <c r="F256" s="17"/>
      <c r="G256" s="12"/>
      <c r="H256" s="12"/>
      <c r="I256" s="12"/>
      <c r="J256" s="12"/>
      <c r="K256" s="168">
        <v>53.7</v>
      </c>
      <c r="L256" s="168">
        <v>53.7</v>
      </c>
      <c r="M256" s="168">
        <v>53.7</v>
      </c>
      <c r="N256" s="168">
        <v>53.7</v>
      </c>
    </row>
    <row r="257" spans="1:17" s="147" customFormat="1" ht="15" customHeight="1" x14ac:dyDescent="0.2">
      <c r="A257" s="18" t="s">
        <v>275</v>
      </c>
      <c r="B257" s="66"/>
      <c r="C257" s="10"/>
      <c r="D257" s="11"/>
      <c r="E257" s="11"/>
      <c r="F257" s="17">
        <v>4</v>
      </c>
      <c r="G257" s="12">
        <v>4</v>
      </c>
      <c r="H257" s="12">
        <v>4</v>
      </c>
      <c r="I257" s="12">
        <v>4</v>
      </c>
      <c r="J257" s="12"/>
      <c r="K257" s="169">
        <v>504.9</v>
      </c>
      <c r="L257" s="169">
        <v>504.9</v>
      </c>
      <c r="M257" s="169">
        <v>504.9</v>
      </c>
      <c r="N257" s="169">
        <v>506.5</v>
      </c>
    </row>
    <row r="258" spans="1:17" s="147" customFormat="1" ht="15" customHeight="1" x14ac:dyDescent="0.2">
      <c r="A258" s="105"/>
      <c r="B258" s="66" t="s">
        <v>29</v>
      </c>
      <c r="C258" s="10" t="s">
        <v>146</v>
      </c>
      <c r="D258" s="11">
        <v>500</v>
      </c>
      <c r="E258" s="11">
        <v>1994</v>
      </c>
      <c r="F258" s="23"/>
      <c r="G258" s="10"/>
      <c r="H258" s="10"/>
      <c r="I258" s="10"/>
      <c r="J258" s="10"/>
      <c r="K258" s="168">
        <v>140.19999999999999</v>
      </c>
      <c r="L258" s="168">
        <v>140.19999999999999</v>
      </c>
      <c r="M258" s="168">
        <v>140.19999999999999</v>
      </c>
      <c r="N258" s="168">
        <v>140.19999999999999</v>
      </c>
    </row>
    <row r="259" spans="1:17" s="147" customFormat="1" ht="15" customHeight="1" x14ac:dyDescent="0.2">
      <c r="A259" s="105"/>
      <c r="B259" s="66" t="s">
        <v>332</v>
      </c>
      <c r="C259" s="10" t="s">
        <v>147</v>
      </c>
      <c r="D259" s="11">
        <v>800</v>
      </c>
      <c r="E259" s="11">
        <v>1996</v>
      </c>
      <c r="F259" s="23"/>
      <c r="G259" s="10"/>
      <c r="H259" s="10"/>
      <c r="I259" s="10"/>
      <c r="J259" s="10"/>
      <c r="K259" s="168">
        <v>124.5</v>
      </c>
      <c r="L259" s="168">
        <v>124.5</v>
      </c>
      <c r="M259" s="168">
        <v>124.5</v>
      </c>
      <c r="N259" s="168">
        <v>126.1</v>
      </c>
    </row>
    <row r="260" spans="1:17" s="147" customFormat="1" ht="15" customHeight="1" x14ac:dyDescent="0.2">
      <c r="A260" s="105"/>
      <c r="B260" s="66" t="s">
        <v>69</v>
      </c>
      <c r="C260" s="10" t="s">
        <v>148</v>
      </c>
      <c r="D260" s="11">
        <v>90</v>
      </c>
      <c r="E260" s="11">
        <v>1997</v>
      </c>
      <c r="F260" s="23"/>
      <c r="G260" s="10"/>
      <c r="H260" s="10"/>
      <c r="I260" s="10"/>
      <c r="J260" s="10"/>
      <c r="K260" s="168">
        <v>190.8</v>
      </c>
      <c r="L260" s="168">
        <v>190.8</v>
      </c>
      <c r="M260" s="168">
        <v>190.8</v>
      </c>
      <c r="N260" s="168">
        <v>190.8</v>
      </c>
    </row>
    <row r="261" spans="1:17" s="147" customFormat="1" ht="15" customHeight="1" x14ac:dyDescent="0.2">
      <c r="A261" s="105"/>
      <c r="B261" s="66" t="s">
        <v>48</v>
      </c>
      <c r="C261" s="10" t="s">
        <v>149</v>
      </c>
      <c r="D261" s="11">
        <v>600</v>
      </c>
      <c r="E261" s="11">
        <v>1997</v>
      </c>
      <c r="F261" s="17"/>
      <c r="G261" s="12"/>
      <c r="H261" s="12"/>
      <c r="I261" s="12"/>
      <c r="J261" s="12"/>
      <c r="K261" s="168">
        <v>49.4</v>
      </c>
      <c r="L261" s="168">
        <v>49.4</v>
      </c>
      <c r="M261" s="168">
        <v>49.4</v>
      </c>
      <c r="N261" s="168">
        <v>49.4</v>
      </c>
    </row>
    <row r="262" spans="1:17" s="147" customFormat="1" ht="15" customHeight="1" x14ac:dyDescent="0.2">
      <c r="A262" s="18" t="s">
        <v>276</v>
      </c>
      <c r="B262" s="66"/>
      <c r="C262" s="10"/>
      <c r="D262" s="11"/>
      <c r="E262" s="11"/>
      <c r="F262" s="17">
        <v>1</v>
      </c>
      <c r="G262" s="12">
        <v>1</v>
      </c>
      <c r="H262" s="12">
        <v>1</v>
      </c>
      <c r="I262" s="12">
        <v>1</v>
      </c>
      <c r="J262" s="12"/>
      <c r="K262" s="169">
        <v>101</v>
      </c>
      <c r="L262" s="169">
        <v>101</v>
      </c>
      <c r="M262" s="169">
        <v>101</v>
      </c>
      <c r="N262" s="169">
        <v>101</v>
      </c>
    </row>
    <row r="263" spans="1:17" s="147" customFormat="1" ht="15" customHeight="1" x14ac:dyDescent="0.2">
      <c r="A263" s="105"/>
      <c r="B263" s="66" t="s">
        <v>78</v>
      </c>
      <c r="C263" s="10" t="s">
        <v>150</v>
      </c>
      <c r="D263" s="11">
        <v>950</v>
      </c>
      <c r="E263" s="11">
        <v>1997</v>
      </c>
      <c r="F263" s="17"/>
      <c r="G263" s="12"/>
      <c r="H263" s="12"/>
      <c r="I263" s="12"/>
      <c r="J263" s="12"/>
      <c r="K263" s="168">
        <v>101</v>
      </c>
      <c r="L263" s="168">
        <v>101</v>
      </c>
      <c r="M263" s="168">
        <v>101</v>
      </c>
      <c r="N263" s="168">
        <v>101</v>
      </c>
    </row>
    <row r="264" spans="1:17" s="147" customFormat="1" ht="15" customHeight="1" x14ac:dyDescent="0.2">
      <c r="A264" s="18" t="s">
        <v>277</v>
      </c>
      <c r="B264" s="66"/>
      <c r="C264" s="10"/>
      <c r="D264" s="11"/>
      <c r="E264" s="11"/>
      <c r="F264" s="17">
        <v>2</v>
      </c>
      <c r="G264" s="12">
        <v>2</v>
      </c>
      <c r="H264" s="12">
        <v>2</v>
      </c>
      <c r="I264" s="12">
        <v>2</v>
      </c>
      <c r="J264" s="12"/>
      <c r="K264" s="169">
        <v>337</v>
      </c>
      <c r="L264" s="169">
        <v>337</v>
      </c>
      <c r="M264" s="169">
        <v>337</v>
      </c>
      <c r="N264" s="169">
        <v>330.4</v>
      </c>
    </row>
    <row r="265" spans="1:17" ht="15" customHeight="1" x14ac:dyDescent="0.15">
      <c r="A265" s="105"/>
      <c r="B265" s="66" t="s">
        <v>14</v>
      </c>
      <c r="C265" s="10" t="s">
        <v>151</v>
      </c>
      <c r="D265" s="11">
        <v>1325</v>
      </c>
      <c r="E265" s="11">
        <v>1997</v>
      </c>
      <c r="F265" s="23"/>
      <c r="G265" s="10"/>
      <c r="H265" s="10"/>
      <c r="I265" s="10"/>
      <c r="J265" s="10"/>
      <c r="K265" s="168">
        <v>92.5</v>
      </c>
      <c r="L265" s="168">
        <v>92.5</v>
      </c>
      <c r="M265" s="168">
        <v>92.5</v>
      </c>
      <c r="N265" s="168">
        <v>90.2</v>
      </c>
    </row>
    <row r="266" spans="1:17" ht="15" customHeight="1" x14ac:dyDescent="0.15">
      <c r="A266" s="105"/>
      <c r="B266" s="66" t="s">
        <v>54</v>
      </c>
      <c r="C266" s="10" t="s">
        <v>152</v>
      </c>
      <c r="D266" s="11">
        <v>1700</v>
      </c>
      <c r="E266" s="11">
        <v>2001</v>
      </c>
      <c r="F266" s="17"/>
      <c r="G266" s="12"/>
      <c r="H266" s="12"/>
      <c r="I266" s="12"/>
      <c r="J266" s="12"/>
      <c r="K266" s="168">
        <v>244.5</v>
      </c>
      <c r="L266" s="168">
        <v>244.5</v>
      </c>
      <c r="M266" s="168">
        <v>244.5</v>
      </c>
      <c r="N266" s="168">
        <v>240.2</v>
      </c>
    </row>
    <row r="267" spans="1:17" ht="15" customHeight="1" x14ac:dyDescent="0.15">
      <c r="A267" s="18" t="s">
        <v>278</v>
      </c>
      <c r="B267" s="69"/>
      <c r="C267" s="14"/>
      <c r="D267" s="130"/>
      <c r="E267" s="58"/>
      <c r="F267" s="16"/>
      <c r="G267" s="4">
        <v>1</v>
      </c>
      <c r="H267" s="4">
        <v>1</v>
      </c>
      <c r="I267" s="4">
        <v>1</v>
      </c>
      <c r="J267" s="4"/>
      <c r="K267" s="170"/>
      <c r="L267" s="170">
        <v>98.3</v>
      </c>
      <c r="M267" s="170">
        <v>98.3</v>
      </c>
      <c r="N267" s="170">
        <v>98.3</v>
      </c>
    </row>
    <row r="268" spans="1:17" ht="15" customHeight="1" x14ac:dyDescent="0.15">
      <c r="A268" s="18"/>
      <c r="B268" s="66" t="s">
        <v>92</v>
      </c>
      <c r="C268" s="14" t="s">
        <v>201</v>
      </c>
      <c r="D268" s="130">
        <v>1320</v>
      </c>
      <c r="E268" s="58">
        <v>2013</v>
      </c>
      <c r="F268" s="16"/>
      <c r="G268" s="4"/>
      <c r="H268" s="4"/>
      <c r="I268" s="4"/>
      <c r="J268" s="4"/>
      <c r="K268" s="157"/>
      <c r="L268" s="157">
        <v>98.3</v>
      </c>
      <c r="M268" s="157">
        <v>98.3</v>
      </c>
      <c r="N268" s="157">
        <v>98.3</v>
      </c>
      <c r="Q268" s="5" t="s">
        <v>311</v>
      </c>
    </row>
    <row r="269" spans="1:17" ht="15" customHeight="1" x14ac:dyDescent="0.15">
      <c r="A269" s="18" t="s">
        <v>342</v>
      </c>
      <c r="B269" s="66"/>
      <c r="C269" s="14"/>
      <c r="D269" s="130"/>
      <c r="E269" s="58"/>
      <c r="F269" s="16"/>
      <c r="G269" s="4"/>
      <c r="H269" s="4"/>
      <c r="I269" s="4">
        <v>1</v>
      </c>
      <c r="J269" s="4"/>
      <c r="K269" s="157"/>
      <c r="L269" s="157"/>
      <c r="M269" s="157"/>
      <c r="N269" s="170">
        <v>108.1</v>
      </c>
    </row>
    <row r="270" spans="1:17" ht="15" customHeight="1" x14ac:dyDescent="0.15">
      <c r="A270" s="18"/>
      <c r="B270" s="66" t="s">
        <v>78</v>
      </c>
      <c r="C270" s="14" t="s">
        <v>199</v>
      </c>
      <c r="D270" s="130">
        <v>1320</v>
      </c>
      <c r="E270" s="58">
        <v>2015</v>
      </c>
      <c r="F270" s="16"/>
      <c r="G270" s="4"/>
      <c r="H270" s="4"/>
      <c r="I270" s="4"/>
      <c r="J270" s="4"/>
      <c r="K270" s="157"/>
      <c r="L270" s="157"/>
      <c r="M270" s="157"/>
      <c r="N270" s="157">
        <v>108.1</v>
      </c>
    </row>
    <row r="271" spans="1:17" ht="15" customHeight="1" x14ac:dyDescent="0.15">
      <c r="A271" s="18" t="s">
        <v>279</v>
      </c>
      <c r="B271" s="66"/>
      <c r="C271" s="13"/>
      <c r="D271" s="15"/>
      <c r="E271" s="15"/>
      <c r="F271" s="16">
        <v>1</v>
      </c>
      <c r="G271" s="4">
        <v>2</v>
      </c>
      <c r="H271" s="4">
        <v>2</v>
      </c>
      <c r="I271" s="4">
        <v>2</v>
      </c>
      <c r="J271" s="4"/>
      <c r="K271" s="170">
        <v>192.3</v>
      </c>
      <c r="L271" s="170">
        <f>SUM(L272:L273)</f>
        <v>277.5</v>
      </c>
      <c r="M271" s="170">
        <f>SUM(M272:M273)</f>
        <v>277.5</v>
      </c>
      <c r="N271" s="170">
        <v>277.5</v>
      </c>
    </row>
    <row r="272" spans="1:17" ht="15" customHeight="1" x14ac:dyDescent="0.15">
      <c r="A272" s="105"/>
      <c r="B272" s="66" t="s">
        <v>69</v>
      </c>
      <c r="C272" s="10" t="s">
        <v>153</v>
      </c>
      <c r="D272" s="11">
        <v>750</v>
      </c>
      <c r="E272" s="11">
        <v>2010</v>
      </c>
      <c r="F272" s="17"/>
      <c r="G272" s="12"/>
      <c r="H272" s="12"/>
      <c r="I272" s="12"/>
      <c r="J272" s="12"/>
      <c r="K272" s="168">
        <v>192.3</v>
      </c>
      <c r="L272" s="168">
        <v>192.3</v>
      </c>
      <c r="M272" s="168">
        <v>192.3</v>
      </c>
      <c r="N272" s="168">
        <v>192.3</v>
      </c>
    </row>
    <row r="273" spans="1:14" ht="15" customHeight="1" x14ac:dyDescent="0.15">
      <c r="A273" s="105"/>
      <c r="B273" s="66" t="s">
        <v>196</v>
      </c>
      <c r="C273" s="10" t="s">
        <v>198</v>
      </c>
      <c r="D273" s="11">
        <v>1100</v>
      </c>
      <c r="E273" s="11">
        <v>2013</v>
      </c>
      <c r="F273" s="17"/>
      <c r="G273" s="12"/>
      <c r="H273" s="12"/>
      <c r="I273" s="12"/>
      <c r="J273" s="12"/>
      <c r="K273" s="168"/>
      <c r="L273" s="168">
        <v>85.2</v>
      </c>
      <c r="M273" s="168">
        <v>85.2</v>
      </c>
      <c r="N273" s="168">
        <v>85.2</v>
      </c>
    </row>
    <row r="274" spans="1:14" ht="15" customHeight="1" x14ac:dyDescent="0.15">
      <c r="A274" s="18" t="s">
        <v>280</v>
      </c>
      <c r="B274" s="66"/>
      <c r="C274" s="10"/>
      <c r="D274" s="11"/>
      <c r="E274" s="11"/>
      <c r="F274" s="17">
        <v>1</v>
      </c>
      <c r="G274" s="12">
        <v>1</v>
      </c>
      <c r="H274" s="12">
        <v>1</v>
      </c>
      <c r="I274" s="12">
        <v>1</v>
      </c>
      <c r="J274" s="12"/>
      <c r="K274" s="169">
        <v>463.5</v>
      </c>
      <c r="L274" s="169">
        <v>463.5</v>
      </c>
      <c r="M274" s="169">
        <v>463.5</v>
      </c>
      <c r="N274" s="169">
        <v>463.5</v>
      </c>
    </row>
    <row r="275" spans="1:14" ht="15" customHeight="1" x14ac:dyDescent="0.15">
      <c r="A275" s="105"/>
      <c r="B275" s="66" t="s">
        <v>50</v>
      </c>
      <c r="C275" s="10" t="s">
        <v>154</v>
      </c>
      <c r="D275" s="11">
        <v>400</v>
      </c>
      <c r="E275" s="11">
        <v>2006</v>
      </c>
      <c r="F275" s="17"/>
      <c r="G275" s="12"/>
      <c r="H275" s="12"/>
      <c r="I275" s="12"/>
      <c r="J275" s="12"/>
      <c r="K275" s="168">
        <v>463.5</v>
      </c>
      <c r="L275" s="168">
        <v>463.5</v>
      </c>
      <c r="M275" s="168">
        <v>463.5</v>
      </c>
      <c r="N275" s="168">
        <v>463.5</v>
      </c>
    </row>
    <row r="276" spans="1:14" ht="15" customHeight="1" x14ac:dyDescent="0.15">
      <c r="A276" s="18" t="s">
        <v>281</v>
      </c>
      <c r="B276" s="66"/>
      <c r="C276" s="10"/>
      <c r="D276" s="11"/>
      <c r="E276" s="11"/>
      <c r="F276" s="17"/>
      <c r="G276" s="12">
        <v>1</v>
      </c>
      <c r="H276" s="12">
        <v>1</v>
      </c>
      <c r="I276" s="12">
        <v>1</v>
      </c>
      <c r="J276" s="12"/>
      <c r="K276" s="169"/>
      <c r="L276" s="169">
        <v>45.1</v>
      </c>
      <c r="M276" s="169">
        <v>45.1</v>
      </c>
      <c r="N276" s="169">
        <v>45.1</v>
      </c>
    </row>
    <row r="277" spans="1:14" ht="15" customHeight="1" x14ac:dyDescent="0.15">
      <c r="A277" s="105"/>
      <c r="B277" s="66" t="s">
        <v>78</v>
      </c>
      <c r="C277" s="10" t="s">
        <v>150</v>
      </c>
      <c r="D277" s="11">
        <v>1050</v>
      </c>
      <c r="E277" s="11">
        <v>2013</v>
      </c>
      <c r="F277" s="17"/>
      <c r="G277" s="12"/>
      <c r="H277" s="12"/>
      <c r="I277" s="12"/>
      <c r="J277" s="12"/>
      <c r="K277" s="168"/>
      <c r="L277" s="168">
        <v>45.1</v>
      </c>
      <c r="M277" s="168">
        <v>45.1</v>
      </c>
      <c r="N277" s="168">
        <v>45.1</v>
      </c>
    </row>
    <row r="278" spans="1:14" ht="15" customHeight="1" x14ac:dyDescent="0.15">
      <c r="A278" s="18" t="s">
        <v>282</v>
      </c>
      <c r="B278" s="66"/>
      <c r="C278" s="10"/>
      <c r="D278" s="11"/>
      <c r="E278" s="11"/>
      <c r="F278" s="17">
        <v>1</v>
      </c>
      <c r="G278" s="12">
        <v>1</v>
      </c>
      <c r="H278" s="12">
        <v>1</v>
      </c>
      <c r="I278" s="12">
        <v>1</v>
      </c>
      <c r="J278" s="12"/>
      <c r="K278" s="169">
        <v>199</v>
      </c>
      <c r="L278" s="169">
        <v>199</v>
      </c>
      <c r="M278" s="169">
        <v>356.2</v>
      </c>
      <c r="N278" s="169">
        <v>356.2</v>
      </c>
    </row>
    <row r="279" spans="1:14" ht="15" customHeight="1" x14ac:dyDescent="0.15">
      <c r="A279" s="105"/>
      <c r="B279" s="66" t="s">
        <v>78</v>
      </c>
      <c r="C279" s="13" t="s">
        <v>199</v>
      </c>
      <c r="D279" s="15">
        <v>1500</v>
      </c>
      <c r="E279" s="15">
        <v>2006</v>
      </c>
      <c r="F279" s="16"/>
      <c r="G279" s="4"/>
      <c r="H279" s="4"/>
      <c r="I279" s="4"/>
      <c r="J279" s="4"/>
      <c r="K279" s="157">
        <v>199</v>
      </c>
      <c r="L279" s="157">
        <v>199</v>
      </c>
      <c r="M279" s="157">
        <v>356.2</v>
      </c>
      <c r="N279" s="157">
        <v>356.2</v>
      </c>
    </row>
    <row r="280" spans="1:14" ht="15" customHeight="1" x14ac:dyDescent="0.15">
      <c r="A280" s="18" t="s">
        <v>283</v>
      </c>
      <c r="B280" s="131"/>
      <c r="C280" s="20"/>
      <c r="D280" s="21"/>
      <c r="E280" s="132"/>
      <c r="F280" s="17">
        <v>2</v>
      </c>
      <c r="G280" s="12">
        <v>2</v>
      </c>
      <c r="H280" s="12">
        <v>2</v>
      </c>
      <c r="I280" s="12">
        <v>2</v>
      </c>
      <c r="J280" s="12"/>
      <c r="K280" s="169">
        <v>387.4</v>
      </c>
      <c r="L280" s="169">
        <v>387.4</v>
      </c>
      <c r="M280" s="169">
        <v>387.4</v>
      </c>
      <c r="N280" s="169">
        <v>387.4</v>
      </c>
    </row>
    <row r="281" spans="1:14" ht="15" customHeight="1" x14ac:dyDescent="0.15">
      <c r="A281" s="18"/>
      <c r="B281" s="66" t="s">
        <v>27</v>
      </c>
      <c r="C281" s="20" t="s">
        <v>155</v>
      </c>
      <c r="D281" s="20">
        <v>1000</v>
      </c>
      <c r="E281" s="58">
        <v>2006</v>
      </c>
      <c r="F281" s="17"/>
      <c r="G281" s="12"/>
      <c r="H281" s="12"/>
      <c r="I281" s="12"/>
      <c r="J281" s="12"/>
      <c r="K281" s="168">
        <v>257.8</v>
      </c>
      <c r="L281" s="168">
        <v>257.8</v>
      </c>
      <c r="M281" s="168">
        <v>257.8</v>
      </c>
      <c r="N281" s="168">
        <v>257.8</v>
      </c>
    </row>
    <row r="282" spans="1:14" ht="15" customHeight="1" x14ac:dyDescent="0.15">
      <c r="A282" s="18"/>
      <c r="B282" s="131"/>
      <c r="C282" s="20" t="s">
        <v>156</v>
      </c>
      <c r="D282" s="21">
        <v>1160</v>
      </c>
      <c r="E282" s="22">
        <v>2006</v>
      </c>
      <c r="F282" s="17"/>
      <c r="G282" s="12"/>
      <c r="H282" s="12"/>
      <c r="I282" s="12"/>
      <c r="J282" s="12"/>
      <c r="K282" s="168">
        <v>129.6</v>
      </c>
      <c r="L282" s="168">
        <v>129.6</v>
      </c>
      <c r="M282" s="168">
        <v>129.6</v>
      </c>
      <c r="N282" s="168">
        <v>129.6</v>
      </c>
    </row>
    <row r="283" spans="1:14" ht="15" customHeight="1" x14ac:dyDescent="0.15">
      <c r="A283" s="18" t="s">
        <v>284</v>
      </c>
      <c r="B283" s="131"/>
      <c r="C283" s="14"/>
      <c r="D283" s="130"/>
      <c r="E283" s="58"/>
      <c r="F283" s="16">
        <v>1</v>
      </c>
      <c r="G283" s="4">
        <v>2</v>
      </c>
      <c r="H283" s="4">
        <v>2</v>
      </c>
      <c r="I283" s="4">
        <v>2</v>
      </c>
      <c r="J283" s="4"/>
      <c r="K283" s="170">
        <v>50.5</v>
      </c>
      <c r="L283" s="170">
        <v>85.4</v>
      </c>
      <c r="M283" s="170">
        <v>85.4</v>
      </c>
      <c r="N283" s="170">
        <v>85.4</v>
      </c>
    </row>
    <row r="284" spans="1:14" ht="15" customHeight="1" x14ac:dyDescent="0.15">
      <c r="A284" s="18"/>
      <c r="B284" s="66" t="s">
        <v>27</v>
      </c>
      <c r="C284" s="20" t="s">
        <v>157</v>
      </c>
      <c r="D284" s="21">
        <v>1660</v>
      </c>
      <c r="E284" s="22">
        <v>2006</v>
      </c>
      <c r="F284" s="17"/>
      <c r="G284" s="12"/>
      <c r="H284" s="12"/>
      <c r="I284" s="12"/>
      <c r="J284" s="12"/>
      <c r="K284" s="168">
        <v>50.5</v>
      </c>
      <c r="L284" s="168">
        <v>50.5</v>
      </c>
      <c r="M284" s="168">
        <v>50.5</v>
      </c>
      <c r="N284" s="168">
        <v>50.5</v>
      </c>
    </row>
    <row r="285" spans="1:14" ht="15" customHeight="1" x14ac:dyDescent="0.15">
      <c r="A285" s="18"/>
      <c r="B285" s="66" t="s">
        <v>196</v>
      </c>
      <c r="C285" s="14" t="s">
        <v>200</v>
      </c>
      <c r="D285" s="130">
        <v>1470</v>
      </c>
      <c r="E285" s="58">
        <v>2013</v>
      </c>
      <c r="F285" s="16"/>
      <c r="G285" s="4"/>
      <c r="H285" s="4"/>
      <c r="I285" s="4"/>
      <c r="J285" s="4"/>
      <c r="K285" s="157"/>
      <c r="L285" s="157">
        <v>34.9</v>
      </c>
      <c r="M285" s="157">
        <v>34.9</v>
      </c>
      <c r="N285" s="157">
        <v>34.9</v>
      </c>
    </row>
    <row r="286" spans="1:14" ht="15" customHeight="1" x14ac:dyDescent="0.15">
      <c r="A286" s="1" t="s">
        <v>323</v>
      </c>
      <c r="B286" s="1"/>
      <c r="D286" s="6"/>
      <c r="E286" s="7"/>
      <c r="K286" s="150"/>
      <c r="L286" s="150"/>
    </row>
    <row r="287" spans="1:14" ht="15" customHeight="1" thickBot="1" x14ac:dyDescent="0.2">
      <c r="A287" s="24" t="s">
        <v>322</v>
      </c>
      <c r="B287" s="1"/>
      <c r="C287" s="25"/>
      <c r="D287" s="7"/>
      <c r="E287" s="7"/>
      <c r="F287" s="56"/>
      <c r="G287" s="27"/>
      <c r="H287" s="27"/>
      <c r="I287" s="27"/>
      <c r="J287" s="27"/>
      <c r="K287" s="150"/>
      <c r="L287" s="150"/>
    </row>
    <row r="288" spans="1:14" ht="21.75" customHeight="1" thickBot="1" x14ac:dyDescent="0.2">
      <c r="A288" s="28"/>
      <c r="B288" s="29" t="s">
        <v>0</v>
      </c>
      <c r="C288" s="30" t="s">
        <v>3</v>
      </c>
      <c r="D288" s="31" t="s">
        <v>5</v>
      </c>
      <c r="E288" s="31" t="s">
        <v>4</v>
      </c>
      <c r="F288" s="190" t="s">
        <v>256</v>
      </c>
      <c r="G288" s="190"/>
      <c r="H288" s="190"/>
      <c r="I288" s="143"/>
      <c r="J288" s="143"/>
      <c r="K288" s="191" t="s">
        <v>317</v>
      </c>
      <c r="L288" s="191"/>
      <c r="M288" s="191"/>
      <c r="N288" s="179"/>
    </row>
    <row r="289" spans="1:14" ht="21" customHeight="1" thickBot="1" x14ac:dyDescent="0.2">
      <c r="A289" s="32"/>
      <c r="B289" s="33" t="s">
        <v>185</v>
      </c>
      <c r="C289" s="34" t="s">
        <v>186</v>
      </c>
      <c r="D289" s="3" t="s">
        <v>6</v>
      </c>
      <c r="E289" s="3" t="s">
        <v>316</v>
      </c>
      <c r="F289" s="2">
        <v>2012</v>
      </c>
      <c r="G289" s="2">
        <v>2013</v>
      </c>
      <c r="H289" s="2">
        <v>2014</v>
      </c>
      <c r="I289" s="178">
        <v>2015</v>
      </c>
      <c r="J289" s="2"/>
      <c r="K289" s="2">
        <v>2012</v>
      </c>
      <c r="L289" s="2">
        <v>2013</v>
      </c>
      <c r="M289" s="2">
        <v>2014</v>
      </c>
      <c r="N289" s="178">
        <v>2015</v>
      </c>
    </row>
    <row r="290" spans="1:14" ht="15" customHeight="1" x14ac:dyDescent="0.15">
      <c r="A290" s="18" t="s">
        <v>285</v>
      </c>
      <c r="B290" s="66"/>
      <c r="C290" s="20"/>
      <c r="D290" s="21"/>
      <c r="E290" s="132"/>
      <c r="F290" s="16"/>
      <c r="G290" s="12">
        <v>2</v>
      </c>
      <c r="H290" s="12">
        <v>2</v>
      </c>
      <c r="I290" s="12">
        <v>2</v>
      </c>
      <c r="J290" s="12"/>
      <c r="K290" s="169"/>
      <c r="L290" s="169">
        <v>181.7</v>
      </c>
      <c r="M290" s="169">
        <v>181.7</v>
      </c>
      <c r="N290" s="169">
        <v>181.7</v>
      </c>
    </row>
    <row r="291" spans="1:14" ht="15" customHeight="1" x14ac:dyDescent="0.15">
      <c r="A291" s="18"/>
      <c r="B291" s="66" t="s">
        <v>92</v>
      </c>
      <c r="C291" s="20" t="s">
        <v>201</v>
      </c>
      <c r="D291" s="20">
        <v>900</v>
      </c>
      <c r="E291" s="133">
        <v>2013</v>
      </c>
      <c r="G291" s="12"/>
      <c r="H291" s="12"/>
      <c r="I291" s="12"/>
      <c r="J291" s="12"/>
      <c r="K291" s="168"/>
      <c r="L291" s="168">
        <v>74.7</v>
      </c>
      <c r="M291" s="168">
        <v>74.7</v>
      </c>
      <c r="N291" s="168">
        <v>74.7</v>
      </c>
    </row>
    <row r="292" spans="1:14" ht="15" customHeight="1" x14ac:dyDescent="0.15">
      <c r="A292" s="18"/>
      <c r="B292" s="66" t="s">
        <v>196</v>
      </c>
      <c r="C292" s="20" t="s">
        <v>202</v>
      </c>
      <c r="D292" s="21">
        <v>650</v>
      </c>
      <c r="E292" s="22">
        <v>2013</v>
      </c>
      <c r="F292" s="17"/>
      <c r="G292" s="12"/>
      <c r="H292" s="12"/>
      <c r="I292" s="12"/>
      <c r="J292" s="12"/>
      <c r="K292" s="168"/>
      <c r="L292" s="168">
        <v>107</v>
      </c>
      <c r="M292" s="168">
        <v>107</v>
      </c>
      <c r="N292" s="168">
        <v>107</v>
      </c>
    </row>
    <row r="293" spans="1:14" ht="15" customHeight="1" x14ac:dyDescent="0.15">
      <c r="A293" s="18" t="s">
        <v>286</v>
      </c>
      <c r="B293" s="66"/>
      <c r="C293" s="20"/>
      <c r="D293" s="21"/>
      <c r="E293" s="132"/>
      <c r="F293" s="16">
        <v>2</v>
      </c>
      <c r="G293" s="12">
        <v>2</v>
      </c>
      <c r="H293" s="12">
        <v>2</v>
      </c>
      <c r="I293" s="12">
        <v>2</v>
      </c>
      <c r="J293" s="12"/>
      <c r="K293" s="169">
        <v>167</v>
      </c>
      <c r="L293" s="169">
        <f>SUM(L294:L295)</f>
        <v>545.79999999999995</v>
      </c>
      <c r="M293" s="169">
        <f>SUM(M294:M295)</f>
        <v>545.79999999999995</v>
      </c>
      <c r="N293" s="169">
        <v>545.79999999999995</v>
      </c>
    </row>
    <row r="294" spans="1:14" ht="15" customHeight="1" x14ac:dyDescent="0.15">
      <c r="A294" s="18"/>
      <c r="B294" s="66" t="s">
        <v>12</v>
      </c>
      <c r="C294" s="20" t="s">
        <v>49</v>
      </c>
      <c r="D294" s="20">
        <v>1300</v>
      </c>
      <c r="E294" s="133">
        <v>1997</v>
      </c>
      <c r="G294" s="12"/>
      <c r="H294" s="12"/>
      <c r="I294" s="12"/>
      <c r="J294" s="12"/>
      <c r="K294" s="168">
        <v>18.5</v>
      </c>
      <c r="L294" s="168">
        <v>398.6</v>
      </c>
      <c r="M294" s="168">
        <v>398.6</v>
      </c>
      <c r="N294" s="168">
        <v>398.6</v>
      </c>
    </row>
    <row r="295" spans="1:14" ht="15" customHeight="1" x14ac:dyDescent="0.15">
      <c r="A295" s="18"/>
      <c r="B295" s="66" t="s">
        <v>39</v>
      </c>
      <c r="C295" s="20" t="s">
        <v>158</v>
      </c>
      <c r="D295" s="21">
        <v>1350</v>
      </c>
      <c r="E295" s="22">
        <v>2010</v>
      </c>
      <c r="F295" s="17"/>
      <c r="G295" s="12"/>
      <c r="H295" s="12"/>
      <c r="I295" s="12"/>
      <c r="J295" s="12"/>
      <c r="K295" s="168">
        <v>148.5</v>
      </c>
      <c r="L295" s="168">
        <v>147.19999999999999</v>
      </c>
      <c r="M295" s="168">
        <v>147.19999999999999</v>
      </c>
      <c r="N295" s="168">
        <v>147.19999999999999</v>
      </c>
    </row>
    <row r="296" spans="1:14" ht="15" customHeight="1" x14ac:dyDescent="0.15">
      <c r="A296" s="18" t="s">
        <v>287</v>
      </c>
      <c r="B296" s="66"/>
      <c r="C296" s="20"/>
      <c r="D296" s="21"/>
      <c r="E296" s="132"/>
      <c r="F296" s="16"/>
      <c r="G296" s="12"/>
      <c r="H296" s="12">
        <v>2</v>
      </c>
      <c r="I296" s="12">
        <v>2</v>
      </c>
      <c r="J296" s="12"/>
      <c r="K296" s="169"/>
      <c r="L296" s="169"/>
      <c r="M296" s="169">
        <f>SUM(M297:M298)</f>
        <v>19.8</v>
      </c>
      <c r="N296" s="169">
        <v>19.8</v>
      </c>
    </row>
    <row r="297" spans="1:14" ht="15" customHeight="1" x14ac:dyDescent="0.15">
      <c r="A297" s="18"/>
      <c r="B297" s="66" t="s">
        <v>21</v>
      </c>
      <c r="C297" s="20" t="s">
        <v>249</v>
      </c>
      <c r="D297" s="20">
        <v>1100</v>
      </c>
      <c r="E297" s="133">
        <v>2014</v>
      </c>
      <c r="G297" s="12"/>
      <c r="H297" s="12"/>
      <c r="I297" s="12"/>
      <c r="J297" s="12"/>
      <c r="K297" s="168"/>
      <c r="L297" s="168"/>
      <c r="M297" s="168">
        <v>13.4</v>
      </c>
      <c r="N297" s="168">
        <v>13.4</v>
      </c>
    </row>
    <row r="298" spans="1:14" ht="15" customHeight="1" x14ac:dyDescent="0.15">
      <c r="A298" s="18"/>
      <c r="B298" s="66" t="s">
        <v>31</v>
      </c>
      <c r="C298" s="20" t="s">
        <v>103</v>
      </c>
      <c r="D298" s="21">
        <v>1050</v>
      </c>
      <c r="E298" s="22">
        <v>2014</v>
      </c>
      <c r="F298" s="17"/>
      <c r="G298" s="12"/>
      <c r="H298" s="12"/>
      <c r="I298" s="12"/>
      <c r="J298" s="12"/>
      <c r="K298" s="168"/>
      <c r="L298" s="168"/>
      <c r="M298" s="168">
        <v>6.4</v>
      </c>
      <c r="N298" s="168">
        <v>6.4</v>
      </c>
    </row>
    <row r="299" spans="1:14" ht="15" customHeight="1" x14ac:dyDescent="0.15">
      <c r="A299" s="18" t="s">
        <v>288</v>
      </c>
      <c r="B299" s="66"/>
      <c r="C299" s="20"/>
      <c r="D299" s="21"/>
      <c r="E299" s="22"/>
      <c r="F299" s="17">
        <v>3</v>
      </c>
      <c r="G299" s="12">
        <v>3</v>
      </c>
      <c r="H299" s="12">
        <v>3</v>
      </c>
      <c r="I299" s="12">
        <v>3</v>
      </c>
      <c r="J299" s="12"/>
      <c r="K299" s="169">
        <v>154.9</v>
      </c>
      <c r="L299" s="169">
        <f>SUM(L300:L302)</f>
        <v>152.5</v>
      </c>
      <c r="M299" s="169">
        <f>SUM(M300:M302)</f>
        <v>152.5</v>
      </c>
      <c r="N299" s="169">
        <v>152.5</v>
      </c>
    </row>
    <row r="300" spans="1:14" ht="15" customHeight="1" x14ac:dyDescent="0.15">
      <c r="A300" s="18"/>
      <c r="B300" s="66" t="s">
        <v>39</v>
      </c>
      <c r="C300" s="20" t="s">
        <v>160</v>
      </c>
      <c r="D300" s="21">
        <v>90</v>
      </c>
      <c r="E300" s="22">
        <v>1996</v>
      </c>
      <c r="F300" s="23"/>
      <c r="G300" s="10"/>
      <c r="H300" s="10"/>
      <c r="I300" s="10"/>
      <c r="J300" s="10"/>
      <c r="K300" s="168">
        <v>108.4</v>
      </c>
      <c r="L300" s="168">
        <v>108.4</v>
      </c>
      <c r="M300" s="168">
        <v>108.4</v>
      </c>
      <c r="N300" s="168">
        <v>108.4</v>
      </c>
    </row>
    <row r="301" spans="1:14" ht="15" customHeight="1" x14ac:dyDescent="0.15">
      <c r="A301" s="18"/>
      <c r="B301" s="66" t="s">
        <v>14</v>
      </c>
      <c r="C301" s="20" t="s">
        <v>53</v>
      </c>
      <c r="D301" s="21">
        <v>350</v>
      </c>
      <c r="E301" s="22">
        <v>1997</v>
      </c>
      <c r="F301" s="23"/>
      <c r="G301" s="10"/>
      <c r="H301" s="10"/>
      <c r="I301" s="10"/>
      <c r="J301" s="10"/>
      <c r="K301" s="168">
        <v>37</v>
      </c>
      <c r="L301" s="168">
        <v>37</v>
      </c>
      <c r="M301" s="168">
        <v>37</v>
      </c>
      <c r="N301" s="168">
        <v>37</v>
      </c>
    </row>
    <row r="302" spans="1:14" ht="15" customHeight="1" x14ac:dyDescent="0.15">
      <c r="A302" s="18"/>
      <c r="B302" s="66" t="s">
        <v>39</v>
      </c>
      <c r="C302" s="20" t="s">
        <v>161</v>
      </c>
      <c r="D302" s="21">
        <v>250</v>
      </c>
      <c r="E302" s="22">
        <v>2004</v>
      </c>
      <c r="F302" s="17"/>
      <c r="G302" s="12"/>
      <c r="H302" s="12"/>
      <c r="I302" s="12"/>
      <c r="J302" s="12"/>
      <c r="K302" s="168">
        <v>9.5</v>
      </c>
      <c r="L302" s="168">
        <v>7.1</v>
      </c>
      <c r="M302" s="168">
        <v>7.1</v>
      </c>
      <c r="N302" s="168">
        <v>7.1</v>
      </c>
    </row>
    <row r="303" spans="1:14" ht="15" customHeight="1" x14ac:dyDescent="0.15">
      <c r="A303" s="18" t="s">
        <v>289</v>
      </c>
      <c r="B303" s="66"/>
      <c r="C303" s="20"/>
      <c r="D303" s="21"/>
      <c r="E303" s="22"/>
      <c r="F303" s="17">
        <v>6</v>
      </c>
      <c r="G303" s="12">
        <v>8</v>
      </c>
      <c r="H303" s="12">
        <v>9</v>
      </c>
      <c r="I303" s="12">
        <v>9</v>
      </c>
      <c r="J303" s="12"/>
      <c r="K303" s="169">
        <v>701.2</v>
      </c>
      <c r="L303" s="169">
        <f>SUM(L304:L311)</f>
        <v>915.90000000000009</v>
      </c>
      <c r="M303" s="169">
        <f>SUM(M304:M312)</f>
        <v>1125</v>
      </c>
      <c r="N303" s="169">
        <v>1587.3</v>
      </c>
    </row>
    <row r="304" spans="1:14" ht="15" customHeight="1" x14ac:dyDescent="0.15">
      <c r="A304" s="18"/>
      <c r="B304" s="66" t="s">
        <v>15</v>
      </c>
      <c r="C304" s="20" t="s">
        <v>162</v>
      </c>
      <c r="D304" s="21">
        <v>280</v>
      </c>
      <c r="E304" s="22">
        <v>1996</v>
      </c>
      <c r="F304" s="23"/>
      <c r="G304" s="10"/>
      <c r="H304" s="10"/>
      <c r="I304" s="10"/>
      <c r="J304" s="10"/>
      <c r="K304" s="168">
        <v>136</v>
      </c>
      <c r="L304" s="168">
        <v>136</v>
      </c>
      <c r="M304" s="168">
        <v>189.6</v>
      </c>
      <c r="N304" s="168">
        <v>189.6</v>
      </c>
    </row>
    <row r="305" spans="1:14" ht="15" customHeight="1" x14ac:dyDescent="0.15">
      <c r="A305" s="18"/>
      <c r="B305" s="66" t="s">
        <v>325</v>
      </c>
      <c r="C305" s="20" t="s">
        <v>163</v>
      </c>
      <c r="D305" s="21">
        <v>700</v>
      </c>
      <c r="E305" s="22">
        <v>1996</v>
      </c>
      <c r="F305" s="23"/>
      <c r="G305" s="10"/>
      <c r="H305" s="10"/>
      <c r="I305" s="10"/>
      <c r="J305" s="10"/>
      <c r="K305" s="168">
        <v>109.9</v>
      </c>
      <c r="L305" s="168">
        <v>109.9</v>
      </c>
      <c r="M305" s="168">
        <v>109.9</v>
      </c>
      <c r="N305" s="168">
        <v>109.9</v>
      </c>
    </row>
    <row r="306" spans="1:14" ht="15" customHeight="1" x14ac:dyDescent="0.15">
      <c r="A306" s="18"/>
      <c r="B306" s="66" t="s">
        <v>69</v>
      </c>
      <c r="C306" s="20" t="s">
        <v>126</v>
      </c>
      <c r="D306" s="21">
        <v>615</v>
      </c>
      <c r="E306" s="22">
        <v>1996</v>
      </c>
      <c r="F306" s="23"/>
      <c r="G306" s="10"/>
      <c r="H306" s="10"/>
      <c r="I306" s="10"/>
      <c r="J306" s="10"/>
      <c r="K306" s="168">
        <v>242.6</v>
      </c>
      <c r="L306" s="168">
        <v>242.6</v>
      </c>
      <c r="M306" s="168">
        <v>242.6</v>
      </c>
      <c r="N306" s="168">
        <v>245.2</v>
      </c>
    </row>
    <row r="307" spans="1:14" ht="15" customHeight="1" x14ac:dyDescent="0.15">
      <c r="A307" s="18"/>
      <c r="B307" s="66" t="s">
        <v>12</v>
      </c>
      <c r="C307" s="20" t="s">
        <v>164</v>
      </c>
      <c r="D307" s="21">
        <v>900</v>
      </c>
      <c r="E307" s="22">
        <v>1997</v>
      </c>
      <c r="F307" s="23"/>
      <c r="G307" s="10"/>
      <c r="H307" s="10"/>
      <c r="I307" s="10"/>
      <c r="J307" s="10"/>
      <c r="K307" s="168">
        <v>79.2</v>
      </c>
      <c r="L307" s="168">
        <v>79.2</v>
      </c>
      <c r="M307" s="168">
        <v>79.2</v>
      </c>
      <c r="N307" s="168">
        <v>79.2</v>
      </c>
    </row>
    <row r="308" spans="1:14" ht="15" customHeight="1" x14ac:dyDescent="0.15">
      <c r="A308" s="18"/>
      <c r="B308" s="66" t="s">
        <v>54</v>
      </c>
      <c r="C308" s="20" t="s">
        <v>344</v>
      </c>
      <c r="D308" s="21">
        <v>1350</v>
      </c>
      <c r="E308" s="22">
        <v>1998</v>
      </c>
      <c r="F308" s="23"/>
      <c r="G308" s="10"/>
      <c r="H308" s="10"/>
      <c r="I308" s="10"/>
      <c r="J308" s="10"/>
      <c r="K308" s="168">
        <v>75</v>
      </c>
      <c r="L308" s="168">
        <v>75</v>
      </c>
      <c r="M308" s="168">
        <v>75</v>
      </c>
      <c r="N308" s="168">
        <v>531.5</v>
      </c>
    </row>
    <row r="309" spans="1:14" ht="15" customHeight="1" x14ac:dyDescent="0.15">
      <c r="A309" s="18"/>
      <c r="B309" s="66" t="s">
        <v>57</v>
      </c>
      <c r="C309" s="20" t="s">
        <v>165</v>
      </c>
      <c r="D309" s="21">
        <v>1100</v>
      </c>
      <c r="E309" s="22">
        <v>2006</v>
      </c>
      <c r="F309" s="17"/>
      <c r="G309" s="12"/>
      <c r="H309" s="12"/>
      <c r="I309" s="12"/>
      <c r="J309" s="12"/>
      <c r="K309" s="168">
        <v>58.5</v>
      </c>
      <c r="L309" s="168">
        <v>58.5</v>
      </c>
      <c r="M309" s="168">
        <v>58.5</v>
      </c>
      <c r="N309" s="168">
        <v>61.7</v>
      </c>
    </row>
    <row r="310" spans="1:14" ht="15" customHeight="1" x14ac:dyDescent="0.15">
      <c r="A310" s="18"/>
      <c r="B310" s="66" t="s">
        <v>92</v>
      </c>
      <c r="C310" s="20" t="s">
        <v>201</v>
      </c>
      <c r="D310" s="21">
        <v>1033</v>
      </c>
      <c r="E310" s="22">
        <v>2013</v>
      </c>
      <c r="F310" s="17"/>
      <c r="G310" s="12"/>
      <c r="H310" s="12"/>
      <c r="I310" s="12"/>
      <c r="J310" s="12"/>
      <c r="K310" s="168"/>
      <c r="L310" s="168">
        <v>85.9</v>
      </c>
      <c r="M310" s="168">
        <v>85.9</v>
      </c>
      <c r="N310" s="168">
        <v>85.9</v>
      </c>
    </row>
    <row r="311" spans="1:14" ht="15" customHeight="1" x14ac:dyDescent="0.15">
      <c r="A311" s="18"/>
      <c r="B311" s="66" t="s">
        <v>29</v>
      </c>
      <c r="C311" s="20" t="s">
        <v>203</v>
      </c>
      <c r="D311" s="21">
        <v>300</v>
      </c>
      <c r="E311" s="22">
        <v>2013</v>
      </c>
      <c r="F311" s="17"/>
      <c r="G311" s="12"/>
      <c r="H311" s="12"/>
      <c r="I311" s="12"/>
      <c r="J311" s="12"/>
      <c r="K311" s="168"/>
      <c r="L311" s="168">
        <v>128.80000000000001</v>
      </c>
      <c r="M311" s="168">
        <v>128.80000000000001</v>
      </c>
      <c r="N311" s="168">
        <v>128.80000000000001</v>
      </c>
    </row>
    <row r="312" spans="1:14" ht="15" customHeight="1" x14ac:dyDescent="0.15">
      <c r="A312" s="18"/>
      <c r="B312" s="66" t="s">
        <v>48</v>
      </c>
      <c r="C312" s="20" t="s">
        <v>250</v>
      </c>
      <c r="D312" s="21">
        <v>158</v>
      </c>
      <c r="E312" s="22">
        <v>2014</v>
      </c>
      <c r="F312" s="17"/>
      <c r="G312" s="12"/>
      <c r="H312" s="12"/>
      <c r="I312" s="12"/>
      <c r="J312" s="12"/>
      <c r="K312" s="168"/>
      <c r="L312" s="168"/>
      <c r="M312" s="171">
        <v>155.5</v>
      </c>
      <c r="N312" s="171">
        <v>155.5</v>
      </c>
    </row>
    <row r="313" spans="1:14" ht="15" customHeight="1" x14ac:dyDescent="0.15">
      <c r="A313" s="18" t="s">
        <v>290</v>
      </c>
      <c r="B313" s="66"/>
      <c r="C313" s="20"/>
      <c r="D313" s="21"/>
      <c r="E313" s="22"/>
      <c r="F313" s="17">
        <v>3</v>
      </c>
      <c r="G313" s="12">
        <v>3</v>
      </c>
      <c r="H313" s="12">
        <v>3</v>
      </c>
      <c r="I313" s="12">
        <v>3</v>
      </c>
      <c r="J313" s="12"/>
      <c r="K313" s="169">
        <v>102.6</v>
      </c>
      <c r="L313" s="169">
        <v>102.6</v>
      </c>
      <c r="M313" s="169">
        <v>102.6</v>
      </c>
      <c r="N313" s="169">
        <v>102.6</v>
      </c>
    </row>
    <row r="314" spans="1:14" ht="15" customHeight="1" x14ac:dyDescent="0.15">
      <c r="A314" s="18"/>
      <c r="B314" s="66" t="s">
        <v>69</v>
      </c>
      <c r="C314" s="20" t="s">
        <v>125</v>
      </c>
      <c r="D314" s="21">
        <v>525</v>
      </c>
      <c r="E314" s="22">
        <v>1997</v>
      </c>
      <c r="F314" s="23"/>
      <c r="G314" s="10"/>
      <c r="H314" s="10"/>
      <c r="I314" s="10"/>
      <c r="J314" s="10"/>
      <c r="K314" s="168">
        <v>11.4</v>
      </c>
      <c r="L314" s="168">
        <v>11.4</v>
      </c>
      <c r="M314" s="168">
        <v>11.4</v>
      </c>
      <c r="N314" s="168">
        <v>11.4</v>
      </c>
    </row>
    <row r="315" spans="1:14" ht="15" customHeight="1" x14ac:dyDescent="0.15">
      <c r="A315" s="18"/>
      <c r="B315" s="66"/>
      <c r="C315" s="20" t="s">
        <v>166</v>
      </c>
      <c r="D315" s="21">
        <v>550</v>
      </c>
      <c r="E315" s="22">
        <v>1996</v>
      </c>
      <c r="F315" s="23"/>
      <c r="G315" s="10"/>
      <c r="H315" s="10"/>
      <c r="I315" s="10"/>
      <c r="J315" s="10"/>
      <c r="K315" s="168">
        <v>22.2</v>
      </c>
      <c r="L315" s="168">
        <v>22.2</v>
      </c>
      <c r="M315" s="168">
        <v>22.2</v>
      </c>
      <c r="N315" s="168">
        <v>22.2</v>
      </c>
    </row>
    <row r="316" spans="1:14" ht="15" customHeight="1" x14ac:dyDescent="0.15">
      <c r="A316" s="18"/>
      <c r="B316" s="66" t="s">
        <v>69</v>
      </c>
      <c r="C316" s="20" t="s">
        <v>166</v>
      </c>
      <c r="D316" s="21">
        <v>550</v>
      </c>
      <c r="E316" s="22">
        <v>1998</v>
      </c>
      <c r="F316" s="17"/>
      <c r="G316" s="12"/>
      <c r="H316" s="12"/>
      <c r="I316" s="12"/>
      <c r="J316" s="12"/>
      <c r="K316" s="168">
        <v>69</v>
      </c>
      <c r="L316" s="168">
        <v>69</v>
      </c>
      <c r="M316" s="168">
        <v>69</v>
      </c>
      <c r="N316" s="168">
        <v>69</v>
      </c>
    </row>
    <row r="317" spans="1:14" ht="15" customHeight="1" x14ac:dyDescent="0.15">
      <c r="A317" s="18" t="s">
        <v>291</v>
      </c>
      <c r="B317" s="66"/>
      <c r="C317" s="20"/>
      <c r="D317" s="21"/>
      <c r="E317" s="22"/>
      <c r="F317" s="17">
        <v>2</v>
      </c>
      <c r="G317" s="12">
        <v>3</v>
      </c>
      <c r="H317" s="12">
        <v>3</v>
      </c>
      <c r="I317" s="12">
        <v>3</v>
      </c>
      <c r="J317" s="12"/>
      <c r="K317" s="169">
        <f>SUM(K318:K320)</f>
        <v>315.5</v>
      </c>
      <c r="L317" s="169">
        <f>SUM(L318:L320)</f>
        <v>389.3</v>
      </c>
      <c r="M317" s="169">
        <f>SUM(M318:M320)</f>
        <v>382.40000000000003</v>
      </c>
      <c r="N317" s="169">
        <v>382.4</v>
      </c>
    </row>
    <row r="318" spans="1:14" ht="15" customHeight="1" x14ac:dyDescent="0.15">
      <c r="A318" s="18"/>
      <c r="B318" s="66" t="s">
        <v>15</v>
      </c>
      <c r="C318" s="20" t="s">
        <v>162</v>
      </c>
      <c r="D318" s="21">
        <v>220</v>
      </c>
      <c r="E318" s="22">
        <v>1996</v>
      </c>
      <c r="F318" s="17"/>
      <c r="G318" s="12"/>
      <c r="H318" s="12"/>
      <c r="I318" s="12"/>
      <c r="J318" s="12"/>
      <c r="K318" s="168">
        <v>180</v>
      </c>
      <c r="L318" s="168">
        <v>180</v>
      </c>
      <c r="M318" s="168">
        <v>173.1</v>
      </c>
      <c r="N318" s="168">
        <v>173.1</v>
      </c>
    </row>
    <row r="319" spans="1:14" ht="15" customHeight="1" x14ac:dyDescent="0.15">
      <c r="A319" s="18"/>
      <c r="B319" s="66" t="s">
        <v>325</v>
      </c>
      <c r="C319" s="20" t="s">
        <v>204</v>
      </c>
      <c r="D319" s="21">
        <v>900</v>
      </c>
      <c r="E319" s="22">
        <v>1997</v>
      </c>
      <c r="F319" s="17"/>
      <c r="G319" s="12"/>
      <c r="H319" s="12"/>
      <c r="I319" s="12"/>
      <c r="J319" s="12"/>
      <c r="K319" s="168">
        <v>135.5</v>
      </c>
      <c r="L319" s="168">
        <v>135.5</v>
      </c>
      <c r="M319" s="168">
        <v>135.5</v>
      </c>
      <c r="N319" s="168">
        <v>135.5</v>
      </c>
    </row>
    <row r="320" spans="1:14" ht="15" customHeight="1" x14ac:dyDescent="0.15">
      <c r="A320" s="18"/>
      <c r="B320" s="66" t="s">
        <v>29</v>
      </c>
      <c r="C320" s="20" t="s">
        <v>203</v>
      </c>
      <c r="D320" s="21">
        <v>100</v>
      </c>
      <c r="E320" s="22">
        <v>2013</v>
      </c>
      <c r="F320" s="17"/>
      <c r="G320" s="12"/>
      <c r="H320" s="12"/>
      <c r="I320" s="12"/>
      <c r="J320" s="12"/>
      <c r="K320" s="168"/>
      <c r="L320" s="168">
        <v>73.8</v>
      </c>
      <c r="M320" s="168">
        <v>73.8</v>
      </c>
      <c r="N320" s="168">
        <v>73.8</v>
      </c>
    </row>
    <row r="321" spans="1:14" ht="15" customHeight="1" x14ac:dyDescent="0.15">
      <c r="A321" s="18" t="s">
        <v>292</v>
      </c>
      <c r="B321" s="66"/>
      <c r="C321" s="20"/>
      <c r="D321" s="21"/>
      <c r="E321" s="22"/>
      <c r="F321" s="17"/>
      <c r="G321" s="12">
        <v>1</v>
      </c>
      <c r="H321" s="12">
        <v>1</v>
      </c>
      <c r="I321" s="12">
        <v>1</v>
      </c>
      <c r="J321" s="12"/>
      <c r="K321" s="169"/>
      <c r="L321" s="169">
        <v>25.2</v>
      </c>
      <c r="M321" s="169">
        <v>25.2</v>
      </c>
      <c r="N321" s="169">
        <v>25.2</v>
      </c>
    </row>
    <row r="322" spans="1:14" ht="15" customHeight="1" x14ac:dyDescent="0.15">
      <c r="A322" s="18"/>
      <c r="B322" s="66" t="s">
        <v>92</v>
      </c>
      <c r="C322" s="20" t="s">
        <v>205</v>
      </c>
      <c r="D322" s="21">
        <v>1300</v>
      </c>
      <c r="E322" s="22">
        <v>2013</v>
      </c>
      <c r="F322" s="17"/>
      <c r="G322" s="12"/>
      <c r="H322" s="12"/>
      <c r="I322" s="12"/>
      <c r="J322" s="12"/>
      <c r="K322" s="168"/>
      <c r="L322" s="168">
        <v>25.2</v>
      </c>
      <c r="M322" s="168">
        <v>25.2</v>
      </c>
      <c r="N322" s="168">
        <v>25.2</v>
      </c>
    </row>
    <row r="323" spans="1:14" ht="15" customHeight="1" x14ac:dyDescent="0.15">
      <c r="A323" s="18" t="s">
        <v>293</v>
      </c>
      <c r="B323" s="66"/>
      <c r="C323" s="14"/>
      <c r="D323" s="130"/>
      <c r="E323" s="58"/>
      <c r="F323" s="16">
        <v>1</v>
      </c>
      <c r="G323" s="4">
        <v>1</v>
      </c>
      <c r="H323" s="4">
        <v>1</v>
      </c>
      <c r="I323" s="4">
        <v>1</v>
      </c>
      <c r="J323" s="4"/>
      <c r="K323" s="170">
        <v>99.8</v>
      </c>
      <c r="L323" s="170">
        <v>99.8</v>
      </c>
      <c r="M323" s="170">
        <v>99.8</v>
      </c>
      <c r="N323" s="170">
        <v>99.8</v>
      </c>
    </row>
    <row r="324" spans="1:14" ht="15" customHeight="1" x14ac:dyDescent="0.15">
      <c r="A324" s="18"/>
      <c r="B324" s="66" t="s">
        <v>69</v>
      </c>
      <c r="C324" s="20" t="s">
        <v>167</v>
      </c>
      <c r="D324" s="21">
        <v>20</v>
      </c>
      <c r="E324" s="22">
        <v>1996</v>
      </c>
      <c r="F324" s="17"/>
      <c r="G324" s="12"/>
      <c r="H324" s="12"/>
      <c r="I324" s="12"/>
      <c r="J324" s="12"/>
      <c r="K324" s="168">
        <v>99.8</v>
      </c>
      <c r="L324" s="168">
        <v>99.8</v>
      </c>
      <c r="M324" s="168">
        <v>99.8</v>
      </c>
      <c r="N324" s="168">
        <v>99.8</v>
      </c>
    </row>
    <row r="325" spans="1:14" ht="15" customHeight="1" x14ac:dyDescent="0.15">
      <c r="A325" s="18" t="s">
        <v>294</v>
      </c>
      <c r="B325" s="66"/>
      <c r="C325" s="20"/>
      <c r="D325" s="21"/>
      <c r="E325" s="22"/>
      <c r="F325" s="17">
        <v>2</v>
      </c>
      <c r="G325" s="12">
        <v>2</v>
      </c>
      <c r="H325" s="12">
        <v>2</v>
      </c>
      <c r="I325" s="12">
        <v>3</v>
      </c>
      <c r="J325" s="12"/>
      <c r="K325" s="169">
        <v>1278.2</v>
      </c>
      <c r="L325" s="169">
        <v>1278.2</v>
      </c>
      <c r="M325" s="169">
        <v>1278.2</v>
      </c>
      <c r="N325" s="169">
        <v>1189.5</v>
      </c>
    </row>
    <row r="326" spans="1:14" ht="15" customHeight="1" x14ac:dyDescent="0.15">
      <c r="A326" s="18"/>
      <c r="B326" s="66" t="s">
        <v>54</v>
      </c>
      <c r="C326" s="20" t="s">
        <v>339</v>
      </c>
      <c r="D326" s="21">
        <v>1700</v>
      </c>
      <c r="E326" s="22">
        <v>1998</v>
      </c>
      <c r="F326" s="23"/>
      <c r="G326" s="10"/>
      <c r="H326" s="10"/>
      <c r="I326" s="10"/>
      <c r="J326" s="10"/>
      <c r="K326" s="168">
        <v>112</v>
      </c>
      <c r="L326" s="168">
        <v>112</v>
      </c>
      <c r="M326" s="168">
        <v>112</v>
      </c>
      <c r="N326" s="168">
        <v>17.100000000000001</v>
      </c>
    </row>
    <row r="327" spans="1:14" ht="15" customHeight="1" x14ac:dyDescent="0.15">
      <c r="A327" s="18"/>
      <c r="B327" s="66" t="s">
        <v>25</v>
      </c>
      <c r="C327" s="20" t="s">
        <v>168</v>
      </c>
      <c r="D327" s="21">
        <v>1100</v>
      </c>
      <c r="E327" s="22">
        <v>2006</v>
      </c>
      <c r="F327" s="17"/>
      <c r="G327" s="12"/>
      <c r="H327" s="12"/>
      <c r="I327" s="12"/>
      <c r="J327" s="12"/>
      <c r="K327" s="168">
        <v>1166.2</v>
      </c>
      <c r="L327" s="168">
        <v>1166.2</v>
      </c>
      <c r="M327" s="168">
        <v>1166.2</v>
      </c>
      <c r="N327" s="168">
        <v>1166.2</v>
      </c>
    </row>
    <row r="328" spans="1:14" ht="15" customHeight="1" x14ac:dyDescent="0.15">
      <c r="A328" s="18"/>
      <c r="B328" s="66" t="s">
        <v>79</v>
      </c>
      <c r="C328" s="20" t="s">
        <v>345</v>
      </c>
      <c r="D328" s="21">
        <v>1650</v>
      </c>
      <c r="E328" s="22">
        <v>2015</v>
      </c>
      <c r="F328" s="17"/>
      <c r="G328" s="12"/>
      <c r="H328" s="12"/>
      <c r="I328" s="12"/>
      <c r="J328" s="12"/>
      <c r="K328" s="168"/>
      <c r="L328" s="168"/>
      <c r="M328" s="168"/>
      <c r="N328" s="168">
        <v>6.2</v>
      </c>
    </row>
    <row r="329" spans="1:14" ht="15" customHeight="1" x14ac:dyDescent="0.15">
      <c r="A329" s="18" t="s">
        <v>295</v>
      </c>
      <c r="B329" s="66"/>
      <c r="C329" s="20"/>
      <c r="D329" s="21"/>
      <c r="E329" s="22"/>
      <c r="F329" s="17">
        <v>1</v>
      </c>
      <c r="G329" s="12">
        <v>2</v>
      </c>
      <c r="H329" s="12">
        <v>2</v>
      </c>
      <c r="I329" s="12">
        <v>2</v>
      </c>
      <c r="J329" s="12"/>
      <c r="K329" s="169">
        <v>108</v>
      </c>
      <c r="L329" s="169">
        <f>SUM(L330:L331)</f>
        <v>147.4</v>
      </c>
      <c r="M329" s="169">
        <f>SUM(M330:M331)</f>
        <v>148.69999999999999</v>
      </c>
      <c r="N329" s="169">
        <v>148.69999999999999</v>
      </c>
    </row>
    <row r="330" spans="1:14" ht="15" customHeight="1" x14ac:dyDescent="0.15">
      <c r="A330" s="18"/>
      <c r="B330" s="66" t="s">
        <v>69</v>
      </c>
      <c r="C330" s="20" t="s">
        <v>169</v>
      </c>
      <c r="D330" s="21">
        <v>1400</v>
      </c>
      <c r="E330" s="22">
        <v>1999</v>
      </c>
      <c r="F330" s="17"/>
      <c r="G330" s="12"/>
      <c r="H330" s="12"/>
      <c r="I330" s="12"/>
      <c r="J330" s="12"/>
      <c r="K330" s="168">
        <v>108</v>
      </c>
      <c r="L330" s="168">
        <v>108</v>
      </c>
      <c r="M330" s="168">
        <v>109.3</v>
      </c>
      <c r="N330" s="168">
        <v>109.3</v>
      </c>
    </row>
    <row r="331" spans="1:14" ht="15" customHeight="1" x14ac:dyDescent="0.15">
      <c r="A331" s="18"/>
      <c r="B331" s="66" t="s">
        <v>196</v>
      </c>
      <c r="C331" s="20" t="s">
        <v>206</v>
      </c>
      <c r="D331" s="21">
        <v>1800</v>
      </c>
      <c r="E331" s="22">
        <v>2013</v>
      </c>
      <c r="F331" s="17"/>
      <c r="G331" s="12"/>
      <c r="H331" s="12"/>
      <c r="I331" s="12"/>
      <c r="J331" s="12"/>
      <c r="K331" s="168"/>
      <c r="L331" s="168">
        <v>39.4</v>
      </c>
      <c r="M331" s="168">
        <v>39.4</v>
      </c>
      <c r="N331" s="168">
        <v>39.4</v>
      </c>
    </row>
    <row r="332" spans="1:14" ht="15" customHeight="1" x14ac:dyDescent="0.15">
      <c r="A332" s="18" t="s">
        <v>296</v>
      </c>
      <c r="B332" s="66"/>
      <c r="C332" s="20"/>
      <c r="D332" s="21"/>
      <c r="E332" s="22"/>
      <c r="F332" s="17">
        <v>2</v>
      </c>
      <c r="G332" s="12">
        <v>2</v>
      </c>
      <c r="H332" s="12">
        <v>4</v>
      </c>
      <c r="I332" s="12">
        <v>4</v>
      </c>
      <c r="J332" s="12"/>
      <c r="K332" s="169">
        <v>104.6</v>
      </c>
      <c r="L332" s="169">
        <v>104.6</v>
      </c>
      <c r="M332" s="169">
        <f>SUM(M333:M336)</f>
        <v>461.29999999999995</v>
      </c>
      <c r="N332" s="169">
        <v>461.3</v>
      </c>
    </row>
    <row r="333" spans="1:14" ht="15" customHeight="1" x14ac:dyDescent="0.15">
      <c r="A333" s="18"/>
      <c r="B333" s="66" t="s">
        <v>69</v>
      </c>
      <c r="C333" s="20" t="s">
        <v>170</v>
      </c>
      <c r="D333" s="21">
        <v>620</v>
      </c>
      <c r="E333" s="22">
        <v>1999</v>
      </c>
      <c r="F333" s="23"/>
      <c r="G333" s="10"/>
      <c r="H333" s="10"/>
      <c r="I333" s="10"/>
      <c r="J333" s="10"/>
      <c r="K333" s="168">
        <v>52</v>
      </c>
      <c r="L333" s="168">
        <v>52</v>
      </c>
      <c r="M333" s="168">
        <v>52</v>
      </c>
      <c r="N333" s="168">
        <v>52</v>
      </c>
    </row>
    <row r="334" spans="1:14" ht="15" customHeight="1" x14ac:dyDescent="0.15">
      <c r="A334" s="18"/>
      <c r="B334" s="66" t="s">
        <v>48</v>
      </c>
      <c r="C334" s="20" t="s">
        <v>171</v>
      </c>
      <c r="D334" s="21">
        <v>540</v>
      </c>
      <c r="E334" s="22">
        <v>2010</v>
      </c>
      <c r="F334" s="17"/>
      <c r="G334" s="12"/>
      <c r="H334" s="12"/>
      <c r="I334" s="12"/>
      <c r="J334" s="12"/>
      <c r="K334" s="168">
        <v>52.6</v>
      </c>
      <c r="L334" s="168">
        <v>52.6</v>
      </c>
      <c r="M334" s="168">
        <v>52.6</v>
      </c>
      <c r="N334" s="168">
        <v>52.6</v>
      </c>
    </row>
    <row r="335" spans="1:14" ht="15" customHeight="1" x14ac:dyDescent="0.15">
      <c r="A335" s="18"/>
      <c r="B335" s="66" t="s">
        <v>78</v>
      </c>
      <c r="C335" s="20" t="s">
        <v>199</v>
      </c>
      <c r="D335" s="21">
        <v>1400</v>
      </c>
      <c r="E335" s="22">
        <v>2014</v>
      </c>
      <c r="F335" s="17"/>
      <c r="G335" s="12"/>
      <c r="H335" s="12"/>
      <c r="I335" s="12"/>
      <c r="J335" s="12"/>
      <c r="K335" s="168"/>
      <c r="L335" s="168"/>
      <c r="M335" s="168">
        <v>226.3</v>
      </c>
      <c r="N335" s="168">
        <v>226.3</v>
      </c>
    </row>
    <row r="336" spans="1:14" ht="15" customHeight="1" x14ac:dyDescent="0.15">
      <c r="A336" s="18"/>
      <c r="B336" s="66" t="s">
        <v>31</v>
      </c>
      <c r="C336" s="20" t="s">
        <v>251</v>
      </c>
      <c r="D336" s="21">
        <v>950</v>
      </c>
      <c r="E336" s="22">
        <v>2014</v>
      </c>
      <c r="F336" s="17"/>
      <c r="G336" s="12"/>
      <c r="H336" s="12"/>
      <c r="I336" s="12"/>
      <c r="J336" s="12"/>
      <c r="K336" s="168"/>
      <c r="L336" s="168"/>
      <c r="M336" s="168">
        <v>130.4</v>
      </c>
      <c r="N336" s="168">
        <v>130.4</v>
      </c>
    </row>
    <row r="337" spans="1:14" ht="15" customHeight="1" x14ac:dyDescent="0.15">
      <c r="A337" s="18" t="s">
        <v>297</v>
      </c>
      <c r="B337" s="66"/>
      <c r="C337" s="20"/>
      <c r="D337" s="21"/>
      <c r="E337" s="22"/>
      <c r="F337" s="17">
        <v>1</v>
      </c>
      <c r="G337" s="12">
        <v>1</v>
      </c>
      <c r="H337" s="12">
        <v>1</v>
      </c>
      <c r="I337" s="12">
        <v>1</v>
      </c>
      <c r="J337" s="12"/>
      <c r="K337" s="169">
        <v>97.5</v>
      </c>
      <c r="L337" s="169">
        <v>97.5</v>
      </c>
      <c r="M337" s="169">
        <v>96.5</v>
      </c>
      <c r="N337" s="169">
        <v>6.2</v>
      </c>
    </row>
    <row r="338" spans="1:14" ht="15" customHeight="1" x14ac:dyDescent="0.15">
      <c r="A338" s="18"/>
      <c r="B338" s="66" t="s">
        <v>31</v>
      </c>
      <c r="C338" s="20" t="s">
        <v>172</v>
      </c>
      <c r="D338" s="21">
        <v>200</v>
      </c>
      <c r="E338" s="22">
        <v>2002</v>
      </c>
      <c r="F338" s="23"/>
      <c r="G338" s="10"/>
      <c r="H338" s="10"/>
      <c r="I338" s="10"/>
      <c r="J338" s="10"/>
      <c r="K338" s="168">
        <v>97.5</v>
      </c>
      <c r="L338" s="168">
        <v>97.5</v>
      </c>
      <c r="M338" s="168">
        <v>96.5</v>
      </c>
      <c r="N338" s="168">
        <v>6.2</v>
      </c>
    </row>
    <row r="339" spans="1:14" ht="15" customHeight="1" x14ac:dyDescent="0.15">
      <c r="A339" s="18" t="s">
        <v>298</v>
      </c>
      <c r="B339" s="66"/>
      <c r="C339" s="20"/>
      <c r="D339" s="21"/>
      <c r="E339" s="22"/>
      <c r="F339" s="17">
        <v>1</v>
      </c>
      <c r="G339" s="12">
        <v>1</v>
      </c>
      <c r="H339" s="12">
        <v>1</v>
      </c>
      <c r="I339" s="12">
        <v>1</v>
      </c>
      <c r="J339" s="12"/>
      <c r="K339" s="169">
        <v>13.7</v>
      </c>
      <c r="L339" s="169">
        <v>13.7</v>
      </c>
      <c r="M339" s="169">
        <v>13.7</v>
      </c>
      <c r="N339" s="169">
        <v>12.3</v>
      </c>
    </row>
    <row r="340" spans="1:14" ht="15" customHeight="1" x14ac:dyDescent="0.15">
      <c r="A340" s="18"/>
      <c r="B340" s="66" t="s">
        <v>140</v>
      </c>
      <c r="C340" s="20" t="s">
        <v>173</v>
      </c>
      <c r="D340" s="21">
        <v>1100</v>
      </c>
      <c r="E340" s="22">
        <v>2008</v>
      </c>
      <c r="F340" s="17"/>
      <c r="G340" s="12"/>
      <c r="H340" s="12"/>
      <c r="I340" s="12"/>
      <c r="J340" s="12"/>
      <c r="K340" s="168">
        <v>13.7</v>
      </c>
      <c r="L340" s="168">
        <v>13.7</v>
      </c>
      <c r="M340" s="168">
        <v>13.7</v>
      </c>
      <c r="N340" s="168">
        <v>12.3</v>
      </c>
    </row>
    <row r="341" spans="1:14" ht="15" customHeight="1" x14ac:dyDescent="0.15">
      <c r="A341" s="18" t="s">
        <v>299</v>
      </c>
      <c r="B341" s="66"/>
      <c r="C341" s="20"/>
      <c r="D341" s="21"/>
      <c r="E341" s="22"/>
      <c r="F341" s="17">
        <v>2</v>
      </c>
      <c r="G341" s="12">
        <v>2</v>
      </c>
      <c r="H341" s="12">
        <v>2</v>
      </c>
      <c r="I341" s="12">
        <v>2</v>
      </c>
      <c r="J341" s="12"/>
      <c r="K341" s="169">
        <v>4</v>
      </c>
      <c r="L341" s="169">
        <v>4</v>
      </c>
      <c r="M341" s="169">
        <f>SUM(M342:M343)</f>
        <v>1.3</v>
      </c>
      <c r="N341" s="169">
        <v>1.3</v>
      </c>
    </row>
    <row r="342" spans="1:14" ht="15" customHeight="1" x14ac:dyDescent="0.15">
      <c r="A342" s="18"/>
      <c r="B342" s="66" t="s">
        <v>31</v>
      </c>
      <c r="C342" s="20" t="s">
        <v>174</v>
      </c>
      <c r="D342" s="21">
        <v>600</v>
      </c>
      <c r="E342" s="22">
        <v>1992</v>
      </c>
      <c r="F342" s="17"/>
      <c r="G342" s="12"/>
      <c r="H342" s="12"/>
      <c r="I342" s="12"/>
      <c r="J342" s="12"/>
      <c r="K342" s="168">
        <v>2</v>
      </c>
      <c r="L342" s="168">
        <v>2</v>
      </c>
      <c r="M342" s="168">
        <v>0.8</v>
      </c>
      <c r="N342" s="168">
        <v>0.8</v>
      </c>
    </row>
    <row r="343" spans="1:14" ht="15" customHeight="1" x14ac:dyDescent="0.15">
      <c r="A343" s="18"/>
      <c r="B343" s="66"/>
      <c r="C343" s="20" t="s">
        <v>175</v>
      </c>
      <c r="D343" s="21">
        <v>940</v>
      </c>
      <c r="E343" s="22">
        <v>1992</v>
      </c>
      <c r="F343" s="17"/>
      <c r="G343" s="12"/>
      <c r="H343" s="12"/>
      <c r="I343" s="12"/>
      <c r="J343" s="12"/>
      <c r="K343" s="168">
        <v>2</v>
      </c>
      <c r="L343" s="168">
        <v>2</v>
      </c>
      <c r="M343" s="168">
        <v>0.5</v>
      </c>
      <c r="N343" s="168">
        <v>0.5</v>
      </c>
    </row>
    <row r="344" spans="1:14" ht="15" customHeight="1" x14ac:dyDescent="0.15">
      <c r="A344" s="18" t="s">
        <v>300</v>
      </c>
      <c r="B344" s="66"/>
      <c r="C344" s="20"/>
      <c r="D344" s="21"/>
      <c r="E344" s="22"/>
      <c r="F344" s="17">
        <v>2</v>
      </c>
      <c r="G344" s="12">
        <v>2</v>
      </c>
      <c r="H344" s="12">
        <v>2</v>
      </c>
      <c r="I344" s="12">
        <v>2</v>
      </c>
      <c r="J344" s="12"/>
      <c r="K344" s="169">
        <v>17</v>
      </c>
      <c r="L344" s="169">
        <f>SUM(L345:L346)</f>
        <v>219.9</v>
      </c>
      <c r="M344" s="169">
        <f>SUM(M345:M346)</f>
        <v>219.9</v>
      </c>
      <c r="N344" s="169">
        <v>219.9</v>
      </c>
    </row>
    <row r="345" spans="1:14" ht="15" customHeight="1" x14ac:dyDescent="0.15">
      <c r="A345" s="18"/>
      <c r="B345" s="66" t="s">
        <v>39</v>
      </c>
      <c r="C345" s="20" t="s">
        <v>176</v>
      </c>
      <c r="D345" s="21">
        <v>50</v>
      </c>
      <c r="E345" s="22">
        <v>2005</v>
      </c>
      <c r="F345" s="23"/>
      <c r="G345" s="10"/>
      <c r="H345" s="10"/>
      <c r="I345" s="10"/>
      <c r="J345" s="10"/>
      <c r="K345" s="168">
        <v>14</v>
      </c>
      <c r="L345" s="168">
        <v>216.9</v>
      </c>
      <c r="M345" s="168">
        <v>216.9</v>
      </c>
      <c r="N345" s="168">
        <v>216.9</v>
      </c>
    </row>
    <row r="346" spans="1:14" ht="15" customHeight="1" x14ac:dyDescent="0.15">
      <c r="A346" s="18"/>
      <c r="B346" s="66" t="s">
        <v>78</v>
      </c>
      <c r="C346" s="20" t="s">
        <v>177</v>
      </c>
      <c r="D346" s="21">
        <v>10</v>
      </c>
      <c r="E346" s="22">
        <v>2005</v>
      </c>
      <c r="F346" s="17"/>
      <c r="G346" s="12"/>
      <c r="H346" s="12"/>
      <c r="I346" s="12"/>
      <c r="J346" s="12"/>
      <c r="K346" s="168">
        <v>3</v>
      </c>
      <c r="L346" s="168">
        <v>3</v>
      </c>
      <c r="M346" s="168">
        <v>3</v>
      </c>
      <c r="N346" s="168">
        <v>3</v>
      </c>
    </row>
    <row r="347" spans="1:14" ht="15" customHeight="1" x14ac:dyDescent="0.15">
      <c r="A347" s="18" t="s">
        <v>301</v>
      </c>
      <c r="B347" s="66"/>
      <c r="C347" s="20"/>
      <c r="D347" s="21"/>
      <c r="E347" s="22"/>
      <c r="F347" s="17">
        <v>1</v>
      </c>
      <c r="G347" s="12">
        <v>1</v>
      </c>
      <c r="H347" s="12">
        <v>1</v>
      </c>
      <c r="I347" s="12">
        <v>1</v>
      </c>
      <c r="J347" s="12"/>
      <c r="K347" s="169">
        <v>400</v>
      </c>
      <c r="L347" s="169">
        <v>400</v>
      </c>
      <c r="M347" s="169">
        <v>400</v>
      </c>
      <c r="N347" s="169">
        <v>400</v>
      </c>
    </row>
    <row r="348" spans="1:14" ht="15" customHeight="1" x14ac:dyDescent="0.15">
      <c r="A348" s="18"/>
      <c r="B348" s="66" t="s">
        <v>14</v>
      </c>
      <c r="C348" s="20" t="s">
        <v>178</v>
      </c>
      <c r="D348" s="21">
        <v>1500</v>
      </c>
      <c r="E348" s="22">
        <v>2007</v>
      </c>
      <c r="F348" s="17"/>
      <c r="G348" s="12"/>
      <c r="H348" s="12"/>
      <c r="I348" s="12"/>
      <c r="J348" s="12"/>
      <c r="K348" s="168">
        <v>400</v>
      </c>
      <c r="L348" s="168">
        <v>400</v>
      </c>
      <c r="M348" s="168">
        <v>400</v>
      </c>
      <c r="N348" s="168">
        <v>400</v>
      </c>
    </row>
    <row r="349" spans="1:14" ht="15" customHeight="1" x14ac:dyDescent="0.15">
      <c r="A349" s="18" t="s">
        <v>302</v>
      </c>
      <c r="B349" s="66"/>
      <c r="C349" s="14"/>
      <c r="D349" s="130"/>
      <c r="E349" s="58"/>
      <c r="F349" s="16">
        <v>1</v>
      </c>
      <c r="G349" s="4">
        <v>1</v>
      </c>
      <c r="H349" s="4">
        <v>1</v>
      </c>
      <c r="I349" s="4">
        <v>1</v>
      </c>
      <c r="J349" s="4"/>
      <c r="K349" s="170">
        <v>86</v>
      </c>
      <c r="L349" s="170">
        <v>86</v>
      </c>
      <c r="M349" s="172">
        <v>239.1</v>
      </c>
      <c r="N349" s="172">
        <v>239.1</v>
      </c>
    </row>
    <row r="350" spans="1:14" ht="15" customHeight="1" x14ac:dyDescent="0.15">
      <c r="A350" s="18"/>
      <c r="B350" s="66" t="s">
        <v>50</v>
      </c>
      <c r="C350" s="14" t="s">
        <v>179</v>
      </c>
      <c r="D350" s="130">
        <v>140</v>
      </c>
      <c r="E350" s="58">
        <v>2010</v>
      </c>
      <c r="F350" s="16"/>
      <c r="G350" s="4"/>
      <c r="H350" s="4"/>
      <c r="I350" s="4"/>
      <c r="J350" s="4"/>
      <c r="K350" s="157">
        <v>86</v>
      </c>
      <c r="L350" s="157">
        <v>86</v>
      </c>
      <c r="M350" s="171">
        <v>239.1</v>
      </c>
      <c r="N350" s="171">
        <v>239.1</v>
      </c>
    </row>
    <row r="351" spans="1:14" ht="15" customHeight="1" x14ac:dyDescent="0.15">
      <c r="A351" s="1" t="s">
        <v>323</v>
      </c>
      <c r="B351" s="1"/>
      <c r="D351" s="6"/>
      <c r="E351" s="7"/>
      <c r="K351" s="150"/>
      <c r="L351" s="150"/>
    </row>
    <row r="352" spans="1:14" ht="15" customHeight="1" thickBot="1" x14ac:dyDescent="0.2">
      <c r="A352" s="24" t="s">
        <v>322</v>
      </c>
      <c r="B352" s="1"/>
      <c r="C352" s="25"/>
      <c r="D352" s="7"/>
      <c r="E352" s="7"/>
      <c r="F352" s="56"/>
      <c r="G352" s="27"/>
      <c r="H352" s="27"/>
      <c r="I352" s="27"/>
      <c r="J352" s="27"/>
      <c r="K352" s="150"/>
      <c r="L352" s="150"/>
    </row>
    <row r="353" spans="1:14" ht="27.75" customHeight="1" thickBot="1" x14ac:dyDescent="0.2">
      <c r="A353" s="28"/>
      <c r="B353" s="29" t="s">
        <v>0</v>
      </c>
      <c r="C353" s="30" t="s">
        <v>3</v>
      </c>
      <c r="D353" s="31" t="s">
        <v>5</v>
      </c>
      <c r="E353" s="31" t="s">
        <v>4</v>
      </c>
      <c r="F353" s="190" t="s">
        <v>256</v>
      </c>
      <c r="G353" s="190"/>
      <c r="H353" s="190"/>
      <c r="I353" s="143"/>
      <c r="J353" s="143"/>
      <c r="K353" s="191" t="s">
        <v>317</v>
      </c>
      <c r="L353" s="191"/>
      <c r="M353" s="191"/>
      <c r="N353" s="179"/>
    </row>
    <row r="354" spans="1:14" ht="25.5" customHeight="1" thickBot="1" x14ac:dyDescent="0.2">
      <c r="A354" s="32"/>
      <c r="B354" s="33" t="s">
        <v>185</v>
      </c>
      <c r="C354" s="34" t="s">
        <v>186</v>
      </c>
      <c r="D354" s="3" t="s">
        <v>6</v>
      </c>
      <c r="E354" s="3" t="s">
        <v>316</v>
      </c>
      <c r="F354" s="2">
        <v>2012</v>
      </c>
      <c r="G354" s="2">
        <v>2013</v>
      </c>
      <c r="H354" s="2">
        <v>2014</v>
      </c>
      <c r="I354" s="178">
        <v>2015</v>
      </c>
      <c r="J354" s="2"/>
      <c r="K354" s="2">
        <v>2012</v>
      </c>
      <c r="L354" s="2">
        <v>2013</v>
      </c>
      <c r="M354" s="2">
        <v>2014</v>
      </c>
      <c r="N354" s="178">
        <v>2015</v>
      </c>
    </row>
    <row r="355" spans="1:14" ht="15" customHeight="1" x14ac:dyDescent="0.15">
      <c r="A355" s="18" t="s">
        <v>303</v>
      </c>
      <c r="B355" s="66"/>
      <c r="C355" s="20"/>
      <c r="D355" s="21"/>
      <c r="E355" s="22"/>
      <c r="F355" s="17">
        <v>4</v>
      </c>
      <c r="G355" s="12">
        <v>4</v>
      </c>
      <c r="H355" s="12">
        <v>4</v>
      </c>
      <c r="I355" s="12">
        <v>4</v>
      </c>
      <c r="J355" s="12"/>
      <c r="K355" s="169">
        <v>453.3</v>
      </c>
      <c r="L355" s="169">
        <f>SUM(L356:L359)</f>
        <v>453.3</v>
      </c>
      <c r="M355" s="169">
        <f>SUM(M356:M359)</f>
        <v>453.3</v>
      </c>
      <c r="N355" s="169">
        <v>453.3</v>
      </c>
    </row>
    <row r="356" spans="1:14" ht="15" customHeight="1" x14ac:dyDescent="0.15">
      <c r="A356" s="18"/>
      <c r="B356" s="66" t="s">
        <v>69</v>
      </c>
      <c r="C356" s="20" t="s">
        <v>180</v>
      </c>
      <c r="D356" s="21">
        <v>1200</v>
      </c>
      <c r="E356" s="22">
        <v>2009</v>
      </c>
      <c r="F356" s="23"/>
      <c r="G356" s="10"/>
      <c r="H356" s="10"/>
      <c r="I356" s="10"/>
      <c r="J356" s="10"/>
      <c r="K356" s="168">
        <v>109.3</v>
      </c>
      <c r="L356" s="168">
        <v>109.3</v>
      </c>
      <c r="M356" s="168">
        <v>109.3</v>
      </c>
      <c r="N356" s="168">
        <v>109.3</v>
      </c>
    </row>
    <row r="357" spans="1:14" ht="15" customHeight="1" x14ac:dyDescent="0.15">
      <c r="A357" s="18"/>
      <c r="B357" s="66"/>
      <c r="C357" s="20" t="s">
        <v>134</v>
      </c>
      <c r="D357" s="21">
        <v>850</v>
      </c>
      <c r="E357" s="22">
        <v>2009</v>
      </c>
      <c r="F357" s="23"/>
      <c r="G357" s="10"/>
      <c r="H357" s="10"/>
      <c r="I357" s="10"/>
      <c r="J357" s="10"/>
      <c r="K357" s="168">
        <v>75</v>
      </c>
      <c r="L357" s="168">
        <v>75</v>
      </c>
      <c r="M357" s="168">
        <v>75</v>
      </c>
      <c r="N357" s="168">
        <v>75</v>
      </c>
    </row>
    <row r="358" spans="1:14" ht="15" customHeight="1" x14ac:dyDescent="0.15">
      <c r="A358" s="18"/>
      <c r="B358" s="66" t="s">
        <v>48</v>
      </c>
      <c r="C358" s="20" t="s">
        <v>181</v>
      </c>
      <c r="D358" s="21">
        <v>550</v>
      </c>
      <c r="E358" s="22">
        <v>2009</v>
      </c>
      <c r="F358" s="17"/>
      <c r="G358" s="12"/>
      <c r="H358" s="12"/>
      <c r="I358" s="12"/>
      <c r="J358" s="12"/>
      <c r="K358" s="168">
        <v>195</v>
      </c>
      <c r="L358" s="168">
        <v>195</v>
      </c>
      <c r="M358" s="168">
        <v>195</v>
      </c>
      <c r="N358" s="168">
        <v>195</v>
      </c>
    </row>
    <row r="359" spans="1:14" ht="15" customHeight="1" x14ac:dyDescent="0.15">
      <c r="A359" s="18"/>
      <c r="B359" s="66"/>
      <c r="C359" s="20" t="s">
        <v>182</v>
      </c>
      <c r="D359" s="21">
        <v>300</v>
      </c>
      <c r="E359" s="22">
        <v>2009</v>
      </c>
      <c r="F359" s="17"/>
      <c r="G359" s="12"/>
      <c r="H359" s="12"/>
      <c r="I359" s="12"/>
      <c r="J359" s="12"/>
      <c r="K359" s="168">
        <v>74</v>
      </c>
      <c r="L359" s="168">
        <v>74</v>
      </c>
      <c r="M359" s="168">
        <v>74</v>
      </c>
      <c r="N359" s="168">
        <v>74</v>
      </c>
    </row>
    <row r="360" spans="1:14" ht="15" customHeight="1" x14ac:dyDescent="0.15">
      <c r="A360" s="18" t="s">
        <v>304</v>
      </c>
      <c r="B360" s="66"/>
      <c r="C360" s="20"/>
      <c r="D360" s="21"/>
      <c r="E360" s="22"/>
      <c r="F360" s="17">
        <v>1</v>
      </c>
      <c r="G360" s="12">
        <v>1</v>
      </c>
      <c r="H360" s="12">
        <v>1</v>
      </c>
      <c r="I360" s="12">
        <v>1</v>
      </c>
      <c r="J360" s="12"/>
      <c r="K360" s="169">
        <v>202</v>
      </c>
      <c r="L360" s="169">
        <v>202</v>
      </c>
      <c r="M360" s="169">
        <v>202</v>
      </c>
      <c r="N360" s="169">
        <v>173</v>
      </c>
    </row>
    <row r="361" spans="1:14" ht="15" customHeight="1" x14ac:dyDescent="0.15">
      <c r="A361" s="18"/>
      <c r="B361" s="66" t="s">
        <v>62</v>
      </c>
      <c r="C361" s="20" t="s">
        <v>343</v>
      </c>
      <c r="D361" s="21">
        <v>2100</v>
      </c>
      <c r="E361" s="22">
        <v>2010</v>
      </c>
      <c r="F361" s="17"/>
      <c r="G361" s="12"/>
      <c r="H361" s="12"/>
      <c r="I361" s="12"/>
      <c r="J361" s="12"/>
      <c r="K361" s="168">
        <v>202</v>
      </c>
      <c r="L361" s="168">
        <v>202</v>
      </c>
      <c r="M361" s="168">
        <v>202</v>
      </c>
      <c r="N361" s="168">
        <v>173</v>
      </c>
    </row>
    <row r="362" spans="1:14" ht="15" customHeight="1" x14ac:dyDescent="0.15">
      <c r="A362" s="123" t="s">
        <v>305</v>
      </c>
      <c r="B362" s="134"/>
      <c r="C362" s="20"/>
      <c r="D362" s="21"/>
      <c r="E362" s="22"/>
      <c r="F362" s="17">
        <v>1</v>
      </c>
      <c r="G362" s="12">
        <v>1</v>
      </c>
      <c r="H362" s="12">
        <v>1</v>
      </c>
      <c r="I362" s="12">
        <v>1</v>
      </c>
      <c r="J362" s="12"/>
      <c r="K362" s="169">
        <v>8</v>
      </c>
      <c r="L362" s="169">
        <v>8</v>
      </c>
      <c r="M362" s="169">
        <v>11.2</v>
      </c>
      <c r="N362" s="169">
        <v>11.2</v>
      </c>
    </row>
    <row r="363" spans="1:14" ht="15" customHeight="1" x14ac:dyDescent="0.15">
      <c r="A363" s="123"/>
      <c r="B363" s="19" t="s">
        <v>21</v>
      </c>
      <c r="C363" s="20" t="s">
        <v>183</v>
      </c>
      <c r="D363" s="21">
        <v>20</v>
      </c>
      <c r="E363" s="22">
        <v>2007</v>
      </c>
      <c r="F363" s="17"/>
      <c r="G363" s="12"/>
      <c r="H363" s="12"/>
      <c r="I363" s="12"/>
      <c r="J363" s="12"/>
      <c r="K363" s="168">
        <v>8</v>
      </c>
      <c r="L363" s="168">
        <v>8</v>
      </c>
      <c r="M363" s="168">
        <v>11.2</v>
      </c>
      <c r="N363" s="168">
        <v>11.2</v>
      </c>
    </row>
    <row r="364" spans="1:14" ht="15" customHeight="1" x14ac:dyDescent="0.15">
      <c r="A364" s="18" t="s">
        <v>306</v>
      </c>
      <c r="B364" s="69"/>
      <c r="C364" s="14"/>
      <c r="D364" s="130"/>
      <c r="E364" s="58"/>
      <c r="F364" s="16"/>
      <c r="G364" s="4">
        <v>1</v>
      </c>
      <c r="H364" s="4">
        <v>1</v>
      </c>
      <c r="I364" s="4">
        <v>1</v>
      </c>
      <c r="J364" s="4"/>
      <c r="K364" s="170"/>
      <c r="L364" s="170">
        <v>211</v>
      </c>
      <c r="M364" s="170">
        <v>211</v>
      </c>
      <c r="N364" s="170">
        <v>18.600000000000001</v>
      </c>
    </row>
    <row r="365" spans="1:14" ht="15" customHeight="1" x14ac:dyDescent="0.15">
      <c r="A365" s="18"/>
      <c r="B365" s="66" t="s">
        <v>69</v>
      </c>
      <c r="C365" s="14" t="s">
        <v>207</v>
      </c>
      <c r="D365" s="130">
        <v>1455</v>
      </c>
      <c r="E365" s="58">
        <v>2013</v>
      </c>
      <c r="F365" s="16"/>
      <c r="G365" s="4"/>
      <c r="H365" s="4"/>
      <c r="I365" s="4"/>
      <c r="J365" s="4"/>
      <c r="K365" s="157"/>
      <c r="L365" s="157">
        <v>211</v>
      </c>
      <c r="M365" s="157">
        <v>211</v>
      </c>
      <c r="N365" s="157">
        <v>18.600000000000001</v>
      </c>
    </row>
    <row r="366" spans="1:14" ht="15" customHeight="1" x14ac:dyDescent="0.15">
      <c r="A366" s="18" t="s">
        <v>307</v>
      </c>
      <c r="B366" s="69"/>
      <c r="C366" s="14"/>
      <c r="D366" s="130"/>
      <c r="E366" s="58"/>
      <c r="F366" s="16"/>
      <c r="G366" s="4">
        <v>1</v>
      </c>
      <c r="H366" s="4">
        <v>1</v>
      </c>
      <c r="I366" s="4">
        <v>1</v>
      </c>
      <c r="J366" s="4"/>
      <c r="K366" s="170"/>
      <c r="L366" s="170">
        <v>267.8</v>
      </c>
      <c r="M366" s="170">
        <v>267.8</v>
      </c>
      <c r="N366" s="170">
        <v>44.5</v>
      </c>
    </row>
    <row r="367" spans="1:14" ht="15" customHeight="1" x14ac:dyDescent="0.15">
      <c r="A367" s="18"/>
      <c r="B367" s="66" t="s">
        <v>69</v>
      </c>
      <c r="C367" s="14" t="s">
        <v>211</v>
      </c>
      <c r="D367" s="130">
        <v>980</v>
      </c>
      <c r="E367" s="58">
        <v>2013</v>
      </c>
      <c r="F367" s="16"/>
      <c r="G367" s="4"/>
      <c r="H367" s="4"/>
      <c r="I367" s="4"/>
      <c r="J367" s="4"/>
      <c r="K367" s="157"/>
      <c r="L367" s="157">
        <v>267.8</v>
      </c>
      <c r="M367" s="157">
        <v>267.8</v>
      </c>
      <c r="N367" s="157">
        <v>44.5</v>
      </c>
    </row>
    <row r="368" spans="1:14" ht="15" customHeight="1" x14ac:dyDescent="0.15">
      <c r="A368" s="18" t="s">
        <v>308</v>
      </c>
      <c r="B368" s="69"/>
      <c r="C368" s="14"/>
      <c r="D368" s="130"/>
      <c r="E368" s="58"/>
      <c r="F368" s="16"/>
      <c r="G368" s="4">
        <v>1</v>
      </c>
      <c r="H368" s="4">
        <v>1</v>
      </c>
      <c r="I368" s="4">
        <v>1</v>
      </c>
      <c r="J368" s="4"/>
      <c r="K368" s="170"/>
      <c r="L368" s="170">
        <v>65.510000000000005</v>
      </c>
      <c r="M368" s="170">
        <v>65.510000000000005</v>
      </c>
      <c r="N368" s="170">
        <v>64.510000000000005</v>
      </c>
    </row>
    <row r="369" spans="1:14" ht="15" customHeight="1" x14ac:dyDescent="0.15">
      <c r="A369" s="18"/>
      <c r="B369" s="66" t="s">
        <v>78</v>
      </c>
      <c r="C369" s="14" t="s">
        <v>150</v>
      </c>
      <c r="D369" s="130">
        <v>1050</v>
      </c>
      <c r="E369" s="58">
        <v>2013</v>
      </c>
      <c r="F369" s="16"/>
      <c r="G369" s="4"/>
      <c r="H369" s="4"/>
      <c r="I369" s="4"/>
      <c r="J369" s="4"/>
      <c r="K369" s="157"/>
      <c r="L369" s="157">
        <v>65.510000000000005</v>
      </c>
      <c r="M369" s="157">
        <v>65.510000000000005</v>
      </c>
      <c r="N369" s="157">
        <v>64.510000000000005</v>
      </c>
    </row>
    <row r="370" spans="1:14" ht="15" customHeight="1" x14ac:dyDescent="0.15">
      <c r="A370" s="18" t="s">
        <v>309</v>
      </c>
      <c r="B370" s="66"/>
      <c r="C370" s="20"/>
      <c r="D370" s="21"/>
      <c r="E370" s="22"/>
      <c r="F370" s="17"/>
      <c r="G370" s="12"/>
      <c r="H370" s="12">
        <v>2</v>
      </c>
      <c r="I370" s="12">
        <v>3</v>
      </c>
      <c r="J370" s="12"/>
      <c r="K370" s="169"/>
      <c r="L370" s="169"/>
      <c r="M370" s="169">
        <f>SUM(M371:M372)</f>
        <v>459.8</v>
      </c>
      <c r="N370" s="169">
        <v>517.1</v>
      </c>
    </row>
    <row r="371" spans="1:14" ht="15" customHeight="1" x14ac:dyDescent="0.15">
      <c r="A371" s="18"/>
      <c r="B371" s="66" t="s">
        <v>13</v>
      </c>
      <c r="C371" s="20" t="s">
        <v>252</v>
      </c>
      <c r="D371" s="21">
        <v>315</v>
      </c>
      <c r="E371" s="22">
        <v>2014</v>
      </c>
      <c r="F371" s="23"/>
      <c r="G371" s="10"/>
      <c r="H371" s="10"/>
      <c r="I371" s="10"/>
      <c r="J371" s="10"/>
      <c r="K371" s="168"/>
      <c r="L371" s="168"/>
      <c r="M371" s="168">
        <v>446.1</v>
      </c>
      <c r="N371" s="168">
        <v>446.1</v>
      </c>
    </row>
    <row r="372" spans="1:14" ht="15" customHeight="1" x14ac:dyDescent="0.15">
      <c r="A372" s="18"/>
      <c r="B372" s="66" t="s">
        <v>31</v>
      </c>
      <c r="C372" s="14" t="s">
        <v>248</v>
      </c>
      <c r="D372" s="130">
        <v>1150</v>
      </c>
      <c r="E372" s="58">
        <v>2014</v>
      </c>
      <c r="F372" s="16"/>
      <c r="G372" s="4"/>
      <c r="H372" s="4"/>
      <c r="I372" s="4"/>
      <c r="J372" s="4"/>
      <c r="K372" s="157"/>
      <c r="L372" s="157"/>
      <c r="M372" s="157">
        <v>13.7</v>
      </c>
      <c r="N372" s="157">
        <v>13.7</v>
      </c>
    </row>
    <row r="373" spans="1:14" ht="15" customHeight="1" x14ac:dyDescent="0.15">
      <c r="A373" s="18"/>
      <c r="B373" s="66" t="s">
        <v>21</v>
      </c>
      <c r="C373" s="14" t="s">
        <v>340</v>
      </c>
      <c r="D373" s="130">
        <v>830</v>
      </c>
      <c r="E373" s="58">
        <v>2015</v>
      </c>
      <c r="F373" s="16"/>
      <c r="G373" s="4"/>
      <c r="H373" s="4"/>
      <c r="I373" s="4"/>
      <c r="J373" s="4"/>
      <c r="K373" s="157"/>
      <c r="L373" s="157"/>
      <c r="M373" s="157"/>
      <c r="N373" s="157">
        <v>57.3</v>
      </c>
    </row>
    <row r="374" spans="1:14" ht="15" customHeight="1" x14ac:dyDescent="0.15">
      <c r="A374" s="18" t="s">
        <v>310</v>
      </c>
      <c r="B374" s="69"/>
      <c r="C374" s="14"/>
      <c r="D374" s="130"/>
      <c r="E374" s="58"/>
      <c r="F374" s="16"/>
      <c r="G374" s="4"/>
      <c r="H374" s="4">
        <v>1</v>
      </c>
      <c r="I374" s="4">
        <v>1</v>
      </c>
      <c r="J374" s="4"/>
      <c r="K374" s="170"/>
      <c r="L374" s="170"/>
      <c r="M374" s="170">
        <v>13.7</v>
      </c>
      <c r="N374" s="170">
        <v>13.7</v>
      </c>
    </row>
    <row r="375" spans="1:14" ht="15" customHeight="1" x14ac:dyDescent="0.15">
      <c r="A375" s="18"/>
      <c r="B375" s="66" t="s">
        <v>31</v>
      </c>
      <c r="C375" s="14" t="s">
        <v>253</v>
      </c>
      <c r="D375" s="130">
        <v>380</v>
      </c>
      <c r="E375" s="58">
        <v>2014</v>
      </c>
      <c r="F375" s="16"/>
      <c r="G375" s="4"/>
      <c r="H375" s="4"/>
      <c r="I375" s="4"/>
      <c r="J375" s="4"/>
      <c r="K375" s="157"/>
      <c r="L375" s="157"/>
      <c r="M375" s="157">
        <v>13.7</v>
      </c>
      <c r="N375" s="157">
        <v>13.7</v>
      </c>
    </row>
    <row r="376" spans="1:14" ht="15" customHeight="1" x14ac:dyDescent="0.15">
      <c r="A376" s="135" t="s">
        <v>313</v>
      </c>
      <c r="B376" s="136"/>
      <c r="C376" s="149" t="s">
        <v>314</v>
      </c>
      <c r="D376" s="137"/>
      <c r="E376" s="138"/>
      <c r="F376" s="139"/>
      <c r="G376" s="136"/>
      <c r="H376" s="136"/>
      <c r="I376" s="136"/>
      <c r="J376" s="136"/>
      <c r="K376" s="173"/>
      <c r="L376" s="173"/>
    </row>
    <row r="377" spans="1:14" ht="15" customHeight="1" x14ac:dyDescent="0.15">
      <c r="A377" s="135" t="s">
        <v>312</v>
      </c>
      <c r="B377" s="136"/>
      <c r="C377" s="149" t="s">
        <v>315</v>
      </c>
      <c r="D377" s="137"/>
      <c r="E377" s="138"/>
      <c r="F377" s="139"/>
      <c r="G377" s="136"/>
      <c r="H377" s="136"/>
      <c r="I377" s="136"/>
      <c r="J377" s="136"/>
      <c r="K377" s="173"/>
      <c r="L377" s="173"/>
    </row>
    <row r="378" spans="1:14" ht="15" customHeight="1" x14ac:dyDescent="0.15">
      <c r="A378" s="177" t="s">
        <v>319</v>
      </c>
      <c r="B378" s="176"/>
      <c r="C378" s="140" t="s">
        <v>318</v>
      </c>
      <c r="D378" s="91"/>
      <c r="F378" s="142"/>
      <c r="G378" s="140"/>
      <c r="H378" s="140"/>
      <c r="I378" s="140"/>
      <c r="J378" s="140"/>
      <c r="K378" s="174"/>
      <c r="L378" s="174"/>
    </row>
    <row r="379" spans="1:14" ht="15" customHeight="1" x14ac:dyDescent="0.15">
      <c r="D379" s="91"/>
      <c r="K379" s="174"/>
      <c r="L379" s="174"/>
    </row>
    <row r="380" spans="1:14" ht="15" customHeight="1" x14ac:dyDescent="0.15">
      <c r="A380" s="148"/>
      <c r="B380" s="90"/>
      <c r="C380" s="141"/>
      <c r="E380" s="5"/>
      <c r="L380" s="174"/>
    </row>
    <row r="381" spans="1:14" ht="15" customHeight="1" x14ac:dyDescent="0.15">
      <c r="A381" s="148"/>
      <c r="B381" s="90"/>
      <c r="C381" s="141"/>
      <c r="E381" s="5"/>
      <c r="K381" s="151"/>
      <c r="L381" s="174"/>
    </row>
    <row r="382" spans="1:14" ht="15" customHeight="1" x14ac:dyDescent="0.15">
      <c r="A382" s="148"/>
      <c r="B382" s="90"/>
      <c r="C382" s="141"/>
      <c r="E382" s="5"/>
      <c r="K382" s="151"/>
    </row>
    <row r="383" spans="1:14" ht="15" customHeight="1" x14ac:dyDescent="0.15">
      <c r="A383" s="148"/>
      <c r="B383" s="90"/>
      <c r="C383" s="141"/>
      <c r="E383" s="5"/>
      <c r="K383" s="151"/>
    </row>
    <row r="384" spans="1:14" ht="15" customHeight="1" x14ac:dyDescent="0.15">
      <c r="A384" s="148"/>
      <c r="B384" s="90"/>
      <c r="C384" s="141"/>
      <c r="E384" s="5"/>
      <c r="K384" s="151"/>
    </row>
  </sheetData>
  <sheetProtection password="C4C7" sheet="1" objects="1" scenarios="1" formatCells="0" formatColumns="0" formatRows="0" insertColumns="0" insertRows="0" insertHyperlinks="0" deleteColumns="0" deleteRows="0" sort="0" autoFilter="0" pivotTables="0"/>
  <mergeCells count="14">
    <mergeCell ref="F353:H353"/>
    <mergeCell ref="K353:M353"/>
    <mergeCell ref="F3:H3"/>
    <mergeCell ref="K3:M3"/>
    <mergeCell ref="F57:H57"/>
    <mergeCell ref="K57:M57"/>
    <mergeCell ref="F109:H109"/>
    <mergeCell ref="K109:M109"/>
    <mergeCell ref="F164:H164"/>
    <mergeCell ref="K164:M164"/>
    <mergeCell ref="F224:H224"/>
    <mergeCell ref="K224:M224"/>
    <mergeCell ref="F288:H288"/>
    <mergeCell ref="K288:M288"/>
  </mergeCells>
  <pageMargins left="0.70866141732283472" right="0.70866141732283472" top="0.74803149606299213" bottom="0.74803149606299213" header="0.31496062992125984" footer="0.31496062992125984"/>
  <pageSetup paperSize="8" scale="83" orientation="landscape" r:id="rId1"/>
  <rowBreaks count="6" manualBreakCount="6">
    <brk id="54" max="11" man="1"/>
    <brk id="106" max="11" man="1"/>
    <brk id="161" max="11" man="1"/>
    <brk id="221" max="11" man="1"/>
    <brk id="285" max="11" man="1"/>
    <brk id="350" max="11" man="1"/>
  </rowBreaks>
  <ignoredErrors>
    <ignoredError sqref="L201 L50 M249 L317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147B277-4649-442C-A23F-5F52228BB702}"/>
</file>

<file path=customXml/itemProps2.xml><?xml version="1.0" encoding="utf-8"?>
<ds:datastoreItem xmlns:ds="http://schemas.openxmlformats.org/officeDocument/2006/customXml" ds:itemID="{4B7600A6-2C94-421B-B548-84156046B2BB}"/>
</file>

<file path=customXml/itemProps3.xml><?xml version="1.0" encoding="utf-8"?>
<ds:datastoreItem xmlns:ds="http://schemas.openxmlformats.org/officeDocument/2006/customXml" ds:itemID="{20B49812-5EB1-497D-9D87-B96A51BECE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1.10 GKO</vt:lpstr>
      <vt:lpstr>'1.10 GKO'!Yazdırma_Alanı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turgayezen</dc:creator>
  <cp:lastModifiedBy>Nurcihan MERCAN</cp:lastModifiedBy>
  <cp:lastPrinted>2015-05-06T14:20:34Z</cp:lastPrinted>
  <dcterms:created xsi:type="dcterms:W3CDTF">2012-01-27T07:43:32Z</dcterms:created>
  <dcterms:modified xsi:type="dcterms:W3CDTF">2018-09-21T07:48:38Z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